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Teletrabajo\Ayudas Técnicas\Manual - Actualización 11.2021\"/>
    </mc:Choice>
  </mc:AlternateContent>
  <xr:revisionPtr revIDLastSave="0" documentId="8_{D95E5B17-51A5-40A3-ACB3-B5531457E6BE}" xr6:coauthVersionLast="47" xr6:coauthVersionMax="47" xr10:uidLastSave="{00000000-0000-0000-0000-000000000000}"/>
  <bookViews>
    <workbookView xWindow="-108" yWindow="-108" windowWidth="23256" windowHeight="12576" tabRatio="876" firstSheet="1" activeTab="1" xr2:uid="{00000000-000D-0000-FFFF-FFFF00000000}"/>
  </bookViews>
  <sheets>
    <sheet name="CASOS ayud. téc." sheetId="10" state="hidden" r:id="rId1"/>
    <sheet name="FORMULARIO SOL. PROD APOYO " sheetId="36" r:id="rId2"/>
  </sheets>
  <definedNames>
    <definedName name="_xlnm._FilterDatabase" localSheetId="0" hidden="1">'CASOS ayud. téc.'!#REF!</definedName>
    <definedName name="aaa">#REF!</definedName>
    <definedName name="_xlnm.Print_Area" localSheetId="0">'CASOS ayud. téc.'!$A$2:$O$95</definedName>
    <definedName name="HOY">#REF!</definedName>
    <definedName name="Modalidad">#REF!</definedName>
    <definedName name="noviembre">#REF!</definedName>
    <definedName name="Observacion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0" l="1"/>
  <c r="B2" i="10"/>
  <c r="D2" i="10"/>
  <c r="L2" i="10"/>
  <c r="O2" i="10" s="1"/>
  <c r="A3" i="10"/>
  <c r="B3" i="10"/>
  <c r="D3" i="10"/>
  <c r="A4" i="10"/>
  <c r="B4" i="10"/>
  <c r="D4" i="10"/>
  <c r="A5" i="10"/>
  <c r="B5" i="10"/>
  <c r="D5" i="10"/>
  <c r="A6" i="10"/>
  <c r="B6" i="10"/>
  <c r="D6" i="10"/>
  <c r="A7" i="10"/>
  <c r="B7" i="10"/>
  <c r="D7" i="10"/>
  <c r="A8" i="10"/>
  <c r="B8" i="10"/>
  <c r="D8" i="10"/>
  <c r="A9" i="10"/>
  <c r="B9" i="10"/>
  <c r="D9" i="10"/>
  <c r="A10" i="10"/>
  <c r="B10" i="10"/>
  <c r="D10" i="10"/>
  <c r="A11" i="10"/>
  <c r="B11" i="10"/>
  <c r="D11" i="10"/>
  <c r="A12" i="10"/>
  <c r="B12" i="10"/>
  <c r="D12" i="10"/>
  <c r="A13" i="10"/>
  <c r="B13" i="10"/>
  <c r="D13" i="10"/>
  <c r="A14" i="10"/>
  <c r="B14" i="10"/>
  <c r="D14" i="10"/>
  <c r="A15" i="10"/>
  <c r="B15" i="10"/>
  <c r="D15" i="10"/>
  <c r="A16" i="10"/>
  <c r="B16" i="10"/>
  <c r="D16" i="10"/>
  <c r="A17" i="10"/>
  <c r="B17" i="10"/>
  <c r="D17" i="10"/>
  <c r="A18" i="10"/>
  <c r="B18" i="10"/>
  <c r="D18" i="10"/>
  <c r="A19" i="10"/>
  <c r="B19" i="10"/>
  <c r="D19" i="10"/>
  <c r="A20" i="10"/>
  <c r="B20" i="10"/>
  <c r="D20" i="10"/>
  <c r="A21" i="10"/>
  <c r="B21" i="10"/>
  <c r="D21" i="10"/>
  <c r="A22" i="10"/>
  <c r="B22" i="10"/>
  <c r="D22" i="10"/>
  <c r="A23" i="10"/>
  <c r="B23" i="10"/>
  <c r="D23" i="10"/>
  <c r="A24" i="10"/>
  <c r="B24" i="10"/>
  <c r="D24" i="10"/>
  <c r="A25" i="10"/>
  <c r="B25" i="10"/>
  <c r="D25" i="10"/>
  <c r="A26" i="10"/>
  <c r="B26" i="10"/>
  <c r="D26" i="10"/>
  <c r="A27" i="10"/>
  <c r="B27" i="10"/>
  <c r="D27" i="10"/>
  <c r="A28" i="10"/>
  <c r="B28" i="10"/>
  <c r="D28" i="10"/>
  <c r="A29" i="10"/>
  <c r="B29" i="10"/>
  <c r="D29" i="10"/>
  <c r="A30" i="10"/>
  <c r="B30" i="10"/>
  <c r="D30" i="10"/>
  <c r="A31" i="10"/>
  <c r="B31" i="10"/>
  <c r="D31" i="10"/>
  <c r="A32" i="10"/>
  <c r="B32" i="10"/>
  <c r="D32" i="10"/>
  <c r="A33" i="10"/>
  <c r="B33" i="10"/>
  <c r="D33" i="10"/>
  <c r="A34" i="10"/>
  <c r="B34" i="10"/>
  <c r="D34" i="10"/>
  <c r="A35" i="10"/>
  <c r="B35" i="10"/>
  <c r="D35" i="10"/>
  <c r="A36" i="10"/>
  <c r="B36" i="10"/>
  <c r="D36" i="10"/>
  <c r="A37" i="10"/>
  <c r="B37" i="10"/>
  <c r="D37" i="10"/>
  <c r="A38" i="10"/>
  <c r="B38" i="10"/>
  <c r="D38" i="10"/>
  <c r="A39" i="10"/>
  <c r="B39" i="10"/>
  <c r="D39" i="10"/>
  <c r="A40" i="10"/>
  <c r="B40" i="10"/>
  <c r="D40" i="10"/>
  <c r="A41" i="10"/>
  <c r="B41" i="10"/>
  <c r="D41" i="10"/>
  <c r="A42" i="10"/>
  <c r="B42" i="10"/>
  <c r="D42" i="10"/>
  <c r="A43" i="10"/>
  <c r="B43" i="10"/>
  <c r="D43" i="10"/>
  <c r="A44" i="10"/>
  <c r="B44" i="10"/>
  <c r="D44" i="10"/>
  <c r="A45" i="10"/>
  <c r="B45" i="10"/>
  <c r="D45" i="10"/>
  <c r="A46" i="10"/>
  <c r="B46" i="10"/>
  <c r="D46" i="10"/>
  <c r="A47" i="10"/>
  <c r="B47" i="10"/>
  <c r="D47" i="10"/>
  <c r="A48" i="10"/>
  <c r="B48" i="10"/>
  <c r="D48" i="10"/>
  <c r="A49" i="10"/>
  <c r="B49" i="10"/>
  <c r="D49" i="10"/>
  <c r="A50" i="10"/>
  <c r="B50" i="10"/>
  <c r="D50" i="10"/>
  <c r="A51" i="10"/>
  <c r="B51" i="10"/>
  <c r="D51" i="10"/>
  <c r="A52" i="10"/>
  <c r="B52" i="10"/>
  <c r="D52" i="10"/>
  <c r="A53" i="10"/>
  <c r="B53" i="10"/>
  <c r="D53" i="10"/>
  <c r="A54" i="10"/>
  <c r="B54" i="10"/>
  <c r="D54" i="10"/>
  <c r="A55" i="10"/>
  <c r="B55" i="10"/>
  <c r="D55" i="10"/>
  <c r="A56" i="10"/>
  <c r="B56" i="10"/>
  <c r="D56" i="10"/>
  <c r="A57" i="10"/>
  <c r="B57" i="10"/>
  <c r="D57" i="10"/>
  <c r="A58" i="10"/>
  <c r="B58" i="10"/>
  <c r="D58" i="10"/>
  <c r="A59" i="10"/>
  <c r="B59" i="10"/>
  <c r="D59" i="10"/>
  <c r="A60" i="10"/>
  <c r="B60" i="10"/>
  <c r="D60" i="10"/>
  <c r="A61" i="10"/>
  <c r="B61" i="10"/>
  <c r="D61" i="10"/>
  <c r="A62" i="10"/>
  <c r="B62" i="10"/>
  <c r="D62" i="10"/>
  <c r="A63" i="10"/>
  <c r="B63" i="10"/>
  <c r="D63" i="10"/>
  <c r="A64" i="10"/>
  <c r="B64" i="10"/>
  <c r="D64" i="10"/>
  <c r="A65" i="10"/>
  <c r="B65" i="10"/>
  <c r="D65" i="10"/>
  <c r="A66" i="10"/>
  <c r="B66" i="10"/>
  <c r="D66" i="10"/>
  <c r="A67" i="10"/>
  <c r="B67" i="10"/>
  <c r="D67" i="10"/>
  <c r="A68" i="10"/>
  <c r="B68" i="10"/>
  <c r="D68" i="10"/>
  <c r="A69" i="10"/>
  <c r="B69" i="10"/>
  <c r="D69" i="10"/>
  <c r="A70" i="10"/>
  <c r="B70" i="10"/>
  <c r="D70" i="10"/>
  <c r="A71" i="10"/>
  <c r="B71" i="10"/>
  <c r="D71" i="10"/>
  <c r="A72" i="10"/>
  <c r="B72" i="10"/>
  <c r="D72" i="10"/>
  <c r="A73" i="10"/>
  <c r="B73" i="10"/>
  <c r="D73" i="10"/>
  <c r="A74" i="10"/>
  <c r="B74" i="10"/>
  <c r="D74" i="10"/>
  <c r="A75" i="10"/>
  <c r="B75" i="10"/>
  <c r="D75" i="10"/>
  <c r="A76" i="10"/>
  <c r="B76" i="10"/>
  <c r="D76" i="10"/>
  <c r="A77" i="10"/>
  <c r="B77" i="10"/>
  <c r="D77" i="10"/>
  <c r="A78" i="10"/>
  <c r="B78" i="10"/>
  <c r="D78" i="10"/>
  <c r="A79" i="10"/>
  <c r="B79" i="10"/>
  <c r="D79" i="10"/>
  <c r="A80" i="10"/>
  <c r="B80" i="10"/>
  <c r="D80" i="10"/>
  <c r="A81" i="10"/>
  <c r="B81" i="10"/>
  <c r="D81" i="10"/>
  <c r="A82" i="10"/>
  <c r="B82" i="10"/>
  <c r="D82" i="10"/>
  <c r="A83" i="10"/>
  <c r="B83" i="10"/>
  <c r="D83" i="10"/>
  <c r="A84" i="10"/>
  <c r="B84" i="10"/>
  <c r="D84" i="10"/>
  <c r="A85" i="10"/>
  <c r="B85" i="10"/>
  <c r="D85" i="10"/>
  <c r="A86" i="10"/>
  <c r="B86" i="10"/>
  <c r="D86" i="10"/>
  <c r="A87" i="10"/>
  <c r="B87" i="10"/>
  <c r="D87" i="10"/>
  <c r="A88" i="10"/>
  <c r="B88" i="10"/>
  <c r="D88" i="10"/>
  <c r="A89" i="10"/>
  <c r="B89" i="10"/>
  <c r="D89" i="10"/>
  <c r="A90" i="10"/>
  <c r="B90" i="10"/>
  <c r="D90" i="10"/>
  <c r="A91" i="10"/>
  <c r="B91" i="10"/>
  <c r="D91" i="10"/>
  <c r="A92" i="10"/>
  <c r="B92" i="10"/>
  <c r="D92" i="10"/>
  <c r="A93" i="10"/>
  <c r="B93" i="10"/>
  <c r="D93" i="10"/>
  <c r="A94" i="10"/>
  <c r="B94" i="10"/>
  <c r="D94" i="10"/>
  <c r="B95" i="10"/>
  <c r="D95" i="10"/>
  <c r="O38" i="10" l="1"/>
</calcChain>
</file>

<file path=xl/sharedStrings.xml><?xml version="1.0" encoding="utf-8"?>
<sst xmlns="http://schemas.openxmlformats.org/spreadsheetml/2006/main" count="565" uniqueCount="315">
  <si>
    <t>SANTIAGO</t>
  </si>
  <si>
    <t>VILLALOBOS</t>
  </si>
  <si>
    <t>MORALES</t>
  </si>
  <si>
    <t xml:space="preserve">CENTRO EDUCATIVO </t>
  </si>
  <si>
    <t>N° CÉDULA</t>
  </si>
  <si>
    <t xml:space="preserve">NOMBRE    </t>
  </si>
  <si>
    <t xml:space="preserve">1° APELLIDO </t>
  </si>
  <si>
    <t>2° APELLIDO</t>
  </si>
  <si>
    <t>O</t>
  </si>
  <si>
    <t>TERMINADO</t>
  </si>
  <si>
    <t xml:space="preserve">EN PROCESO </t>
  </si>
  <si>
    <t>JENNY CALDERÓN COTO</t>
  </si>
  <si>
    <t>ADRIANA JIMÉNEZ RAMÍREZ</t>
  </si>
  <si>
    <t>YAMILETH GUARDADO GARCÍA</t>
  </si>
  <si>
    <t>ADRIANA ARCE VEGA</t>
  </si>
  <si>
    <t>MERCEDES ALVARADO GUTIÉRREZ</t>
  </si>
  <si>
    <t>BERTILIA DÍAZ MENDOZA</t>
  </si>
  <si>
    <t xml:space="preserve">CARDENAS </t>
  </si>
  <si>
    <t>LÓPEZ</t>
  </si>
  <si>
    <t>ALISON</t>
  </si>
  <si>
    <t xml:space="preserve">SOLANO </t>
  </si>
  <si>
    <t>TALENO</t>
  </si>
  <si>
    <t>APRIL</t>
  </si>
  <si>
    <t xml:space="preserve">ALPÍZAR </t>
  </si>
  <si>
    <t>MUÑOZ</t>
  </si>
  <si>
    <t>ARALI</t>
  </si>
  <si>
    <t>VARELA</t>
  </si>
  <si>
    <t>GUIDO</t>
  </si>
  <si>
    <t>FABIANA</t>
  </si>
  <si>
    <t>CARO</t>
  </si>
  <si>
    <t>FELIPE</t>
  </si>
  <si>
    <t xml:space="preserve">CEDEÑO </t>
  </si>
  <si>
    <t>SAMUDIO</t>
  </si>
  <si>
    <t>GERLYS</t>
  </si>
  <si>
    <t xml:space="preserve">MORA </t>
  </si>
  <si>
    <t>GONZÁLES</t>
  </si>
  <si>
    <t>KATHLYN VALESCA</t>
  </si>
  <si>
    <t>YESCA</t>
  </si>
  <si>
    <t>TORRENTES</t>
  </si>
  <si>
    <t>MARIANGEL</t>
  </si>
  <si>
    <t>PEÑA</t>
  </si>
  <si>
    <t>LACAYO</t>
  </si>
  <si>
    <t>MNATALY MARCELA</t>
  </si>
  <si>
    <t xml:space="preserve">RAMOS </t>
  </si>
  <si>
    <t>ARRIETA</t>
  </si>
  <si>
    <t>NAYTHAN</t>
  </si>
  <si>
    <t>VEGA</t>
  </si>
  <si>
    <t>MENA</t>
  </si>
  <si>
    <t>YAIDDY</t>
  </si>
  <si>
    <t>ISLA</t>
  </si>
  <si>
    <t>MORA</t>
  </si>
  <si>
    <t>VALENTINA</t>
  </si>
  <si>
    <t>UREÑA</t>
  </si>
  <si>
    <t>JOSTIN</t>
  </si>
  <si>
    <t>RODRÍGUEZ</t>
  </si>
  <si>
    <t>JOSÉ EDUARDO</t>
  </si>
  <si>
    <t>FERNÁNDEEZ</t>
  </si>
  <si>
    <t>PABLO</t>
  </si>
  <si>
    <t>CORTÉS</t>
  </si>
  <si>
    <t>MOYA</t>
  </si>
  <si>
    <t>JULIANA</t>
  </si>
  <si>
    <t xml:space="preserve">VILLEGAS </t>
  </si>
  <si>
    <t>ROJAS</t>
  </si>
  <si>
    <t>JASTIN</t>
  </si>
  <si>
    <t xml:space="preserve">JARA </t>
  </si>
  <si>
    <t>PORRAS</t>
  </si>
  <si>
    <t>EMMANUEL</t>
  </si>
  <si>
    <t xml:space="preserve">HENRY </t>
  </si>
  <si>
    <t>CORDERO</t>
  </si>
  <si>
    <t>DANA LAIS</t>
  </si>
  <si>
    <t>PÉREZ</t>
  </si>
  <si>
    <t>CAMILA VALESKA</t>
  </si>
  <si>
    <t>CHAVES</t>
  </si>
  <si>
    <t>CRISTIAN YABETH</t>
  </si>
  <si>
    <t>FALLAS</t>
  </si>
  <si>
    <t>DONOVAN</t>
  </si>
  <si>
    <t>FIERRO</t>
  </si>
  <si>
    <t>JOSÉ DAVID</t>
  </si>
  <si>
    <t>ROMERO</t>
  </si>
  <si>
    <t>MOISÉS AARON</t>
  </si>
  <si>
    <t>FUENTES</t>
  </si>
  <si>
    <t>LEIVA</t>
  </si>
  <si>
    <t>ISABELLA</t>
  </si>
  <si>
    <t>DUVAN</t>
  </si>
  <si>
    <t>AGRAMONT</t>
  </si>
  <si>
    <t>MENACHO</t>
  </si>
  <si>
    <t>HIDALGO</t>
  </si>
  <si>
    <t>ALICE</t>
  </si>
  <si>
    <t>SOLIS</t>
  </si>
  <si>
    <t>PERAZA</t>
  </si>
  <si>
    <t>JESÚS</t>
  </si>
  <si>
    <t xml:space="preserve">BRENES </t>
  </si>
  <si>
    <t>JIMÉNEZ</t>
  </si>
  <si>
    <t>JORGE DAVID</t>
  </si>
  <si>
    <t>ALANIS</t>
  </si>
  <si>
    <t>LESCANO</t>
  </si>
  <si>
    <t>RICHER</t>
  </si>
  <si>
    <t>VENEGAS</t>
  </si>
  <si>
    <t>TRIGUEROS</t>
  </si>
  <si>
    <t>LUCIANA</t>
  </si>
  <si>
    <t>ESPINOZA</t>
  </si>
  <si>
    <t>AMADOR</t>
  </si>
  <si>
    <t>IVERSON</t>
  </si>
  <si>
    <t>ARÉVALO</t>
  </si>
  <si>
    <t>VALVERDE</t>
  </si>
  <si>
    <t>SALOMÓN</t>
  </si>
  <si>
    <t>SALDAÑA</t>
  </si>
  <si>
    <t>DILINDYER</t>
  </si>
  <si>
    <t>FLORES</t>
  </si>
  <si>
    <t>GARCÍA</t>
  </si>
  <si>
    <t>EMILY</t>
  </si>
  <si>
    <t xml:space="preserve">RUÍZ </t>
  </si>
  <si>
    <t>CORRALES</t>
  </si>
  <si>
    <t>ESTEBAN JESÚS</t>
  </si>
  <si>
    <t>SEVILLA</t>
  </si>
  <si>
    <t>JOSÉ DANIEL</t>
  </si>
  <si>
    <t>ZAPATA</t>
  </si>
  <si>
    <t>KEYLOR</t>
  </si>
  <si>
    <t>CHINCHILLA</t>
  </si>
  <si>
    <t>HAROL ALONSO</t>
  </si>
  <si>
    <t>ARAYA</t>
  </si>
  <si>
    <t>MARIE PAZ</t>
  </si>
  <si>
    <t>HERNÁNDEZ</t>
  </si>
  <si>
    <t>ORTEGA</t>
  </si>
  <si>
    <t>JEAN PAUL</t>
  </si>
  <si>
    <t>PADILLA</t>
  </si>
  <si>
    <t>VARGAS</t>
  </si>
  <si>
    <t>CAMILA</t>
  </si>
  <si>
    <t>PICADO</t>
  </si>
  <si>
    <t>JONATHAN</t>
  </si>
  <si>
    <t>ADANIS</t>
  </si>
  <si>
    <t>AARON</t>
  </si>
  <si>
    <t>SOTO</t>
  </si>
  <si>
    <t>ALEXA</t>
  </si>
  <si>
    <t xml:space="preserve">LAGOS </t>
  </si>
  <si>
    <t>CENTENO</t>
  </si>
  <si>
    <t>BRYAN STEVEN</t>
  </si>
  <si>
    <t>DUARTE</t>
  </si>
  <si>
    <t>BRITANNY PAOLA</t>
  </si>
  <si>
    <t>BARQUERO</t>
  </si>
  <si>
    <t>JOSUA</t>
  </si>
  <si>
    <t>PIEDRA</t>
  </si>
  <si>
    <t>CRISTEL SOFIA</t>
  </si>
  <si>
    <t>ARIAS</t>
  </si>
  <si>
    <t>NARANJO</t>
  </si>
  <si>
    <t>DERIEN</t>
  </si>
  <si>
    <t xml:space="preserve">SOLIS </t>
  </si>
  <si>
    <t>MONTERO</t>
  </si>
  <si>
    <t>JOSÉ FABRICIO</t>
  </si>
  <si>
    <t xml:space="preserve">VÍQUEZ </t>
  </si>
  <si>
    <t>MARIPAZ</t>
  </si>
  <si>
    <t xml:space="preserve">ACUÑA </t>
  </si>
  <si>
    <t>DERECK</t>
  </si>
  <si>
    <t>BONILLA</t>
  </si>
  <si>
    <t>MATÍAS</t>
  </si>
  <si>
    <t>CARVAJAL</t>
  </si>
  <si>
    <t>ALPIZAR</t>
  </si>
  <si>
    <t>SAMUEL</t>
  </si>
  <si>
    <t>MONTES</t>
  </si>
  <si>
    <t>ALEX JAMIR</t>
  </si>
  <si>
    <t>SILLA DE RUEDAS</t>
  </si>
  <si>
    <t>TABLET</t>
  </si>
  <si>
    <t>COMPUTADORA PORTÁTIL</t>
  </si>
  <si>
    <t>SILLA ADAPTADA</t>
  </si>
  <si>
    <t>MESA ADAPTADA</t>
  </si>
  <si>
    <t>BRAZO ARTICULADO</t>
  </si>
  <si>
    <t>LECTOR OCULAR</t>
  </si>
  <si>
    <t>GRABADORA DE VOZ</t>
  </si>
  <si>
    <t>AUDÍFONOS</t>
  </si>
  <si>
    <t>ANDADERA</t>
  </si>
  <si>
    <t>ATRIL</t>
  </si>
  <si>
    <t xml:space="preserve">SILLA DE RUEDAS </t>
  </si>
  <si>
    <t>COMPUTADORA PORTÁTIL Y FUNDA</t>
  </si>
  <si>
    <t>COMPUTADORA PORTÁTIL, LLAVE MAYA, MOUSE</t>
  </si>
  <si>
    <t>SILLA DE RUEDAS, BIPEDESTADOR</t>
  </si>
  <si>
    <t>TABLET, FUNDA</t>
  </si>
  <si>
    <t>COMPUTADORA PORTÁTIL, IMPRESORA, FUNDA, LLAVE MAYA</t>
  </si>
  <si>
    <t>TABLET, FUNDA, LICENCIA SCAA</t>
  </si>
  <si>
    <t>PULSADOR DE COMUNICACIÓN 2 Y 8 VOCES.</t>
  </si>
  <si>
    <t>SILLA DE RUEDAS ADAPTADA</t>
  </si>
  <si>
    <t xml:space="preserve">PROCESADOR, AUDÍFONOS </t>
  </si>
  <si>
    <t>COMPUTADORA, MOUSE, AUDÍFONOS OREJA, PARLANTES, MALETIN, SALVEQUE.</t>
  </si>
  <si>
    <t>MAGNIFICADOR DE IMAGEN PORTÁTIL, TABLET, ESTUCHE, TECLADO BLUETOOTH, MALETIN</t>
  </si>
  <si>
    <t>COMPUTADORA</t>
  </si>
  <si>
    <t>SILLA DE RUEDAS MOTORIZADA</t>
  </si>
  <si>
    <t>SILLA DE RUEDAS TIPO COCHE NEUROLÓGICO</t>
  </si>
  <si>
    <t>SILLA DE RUEDAS MOTORIZADA CON BIPEDESTADOR.</t>
  </si>
  <si>
    <t>COMPUTADORA, SALVEQUE, MOUSE.</t>
  </si>
  <si>
    <t xml:space="preserve">TOTAL ASIGNADO </t>
  </si>
  <si>
    <t>LORÍA</t>
  </si>
  <si>
    <t>Columna1</t>
  </si>
  <si>
    <t>PRIORIDAD</t>
  </si>
  <si>
    <t>PRIORIDAD 1</t>
  </si>
  <si>
    <t>PRIORIDAD 2</t>
  </si>
  <si>
    <t>PRIORIDAD 3</t>
  </si>
  <si>
    <t>PRIORIDAD 4</t>
  </si>
  <si>
    <t>PRIORIDAD 5</t>
  </si>
  <si>
    <t>MESA ADAPTADA, SILLA SILLA ADTADA.</t>
  </si>
  <si>
    <t>COMPUTADORA Y ACCESORIOS</t>
  </si>
  <si>
    <t xml:space="preserve"> TABLET, ESTUCHE.</t>
  </si>
  <si>
    <t>COMPUTADORA, FUNDA, MOUSE INALAMBRICO, LLAVE MAYA,  CELULAR</t>
  </si>
  <si>
    <t xml:space="preserve"> MULETAS CANADIENSES</t>
  </si>
  <si>
    <t>SILLA DE RUEDAS.</t>
  </si>
  <si>
    <t xml:space="preserve"> MESA ADAPTADA</t>
  </si>
  <si>
    <t>GOZÁLEZ</t>
  </si>
  <si>
    <t>CASCANTE</t>
  </si>
  <si>
    <t>MATIAS</t>
  </si>
  <si>
    <t>BENVIDEZ</t>
  </si>
  <si>
    <t>CAMPELL</t>
  </si>
  <si>
    <t>MAY</t>
  </si>
  <si>
    <t xml:space="preserve"> SILLA DE RUEDAS MOTORIZADA.</t>
  </si>
  <si>
    <t>MESA ADAPTADA Y  SILLA ADAPTADA,</t>
  </si>
  <si>
    <t>LENTES TRANSTITIONS</t>
  </si>
  <si>
    <t>LAMPARA LED</t>
  </si>
  <si>
    <t>COMPUTADORA, MOUSE, FUNDA, ADAPTADOR,</t>
  </si>
  <si>
    <t>SILLA ADAPTADA, MESA ADAPTADA.</t>
  </si>
  <si>
    <t xml:space="preserve"> ANDADOR</t>
  </si>
  <si>
    <t xml:space="preserve"> MESA ADAPTADA, SILLA ADAPTADA</t>
  </si>
  <si>
    <t xml:space="preserve"> BRAZO ARTICULADO.</t>
  </si>
  <si>
    <t>MESA ADAPTADA, SILLA ADAPTADA,</t>
  </si>
  <si>
    <t xml:space="preserve"> PARLANTES PARA COMPUTADORA, ANTIVIRUS</t>
  </si>
  <si>
    <t>SILLA DE RUEDAS,</t>
  </si>
  <si>
    <t>COMPUTADORA, LLAVE MAYA, ESTUCHE.</t>
  </si>
  <si>
    <t xml:space="preserve">DIAZ </t>
  </si>
  <si>
    <t>FRANK SEBASTIAN</t>
  </si>
  <si>
    <t>MARK</t>
  </si>
  <si>
    <t>SOANO</t>
  </si>
  <si>
    <t>MARIANA</t>
  </si>
  <si>
    <t>COMPUTADORA PORTATIL</t>
  </si>
  <si>
    <t>MAGNIFICADOR  ELECTRÓNICO</t>
  </si>
  <si>
    <t>COMPUTADORA, LLAVE, MAYA, MALETIN, MESA AJUSTABLE</t>
  </si>
  <si>
    <t xml:space="preserve">BIPEDESTADOR </t>
  </si>
  <si>
    <t>CONTRALORÍA DE SERVICIOS</t>
  </si>
  <si>
    <t>DEFENSORÍA HABITANTES</t>
  </si>
  <si>
    <t>RECURSO DE AMPARO</t>
  </si>
  <si>
    <t>SOLICITUD CENAREC</t>
  </si>
  <si>
    <t>DERECHOS ESTUDIANTILES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</si>
  <si>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</si>
  <si>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</si>
  <si>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</si>
  <si>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</si>
  <si>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</si>
  <si>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</si>
  <si>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</si>
  <si>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</si>
  <si>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</si>
  <si>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</si>
  <si>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</si>
  <si>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</si>
  <si>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</si>
  <si>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</si>
  <si>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EDAD</t>
  </si>
  <si>
    <t xml:space="preserve">CONDICIÓN DE DISCAPACIDAD </t>
  </si>
  <si>
    <t xml:space="preserve">Datos para contactos </t>
  </si>
  <si>
    <t>Dirección Regional:</t>
  </si>
  <si>
    <t xml:space="preserve">N° Teléfono </t>
  </si>
  <si>
    <t xml:space="preserve">Nombre centro educativo </t>
  </si>
  <si>
    <t>Circuito:</t>
  </si>
  <si>
    <t>Correo electrónico:</t>
  </si>
  <si>
    <t xml:space="preserve">CORREO ELECTRÓNICO </t>
  </si>
  <si>
    <t xml:space="preserve">CANTÓN </t>
  </si>
  <si>
    <t xml:space="preserve">N° TELÉFONO </t>
  </si>
  <si>
    <t>PROVINCIA</t>
  </si>
  <si>
    <t>Nombre Director:</t>
  </si>
  <si>
    <t>Nombre Supervisor:</t>
  </si>
  <si>
    <t xml:space="preserve">Institución
Solicitud referida por </t>
  </si>
  <si>
    <t>Código Centro Educativo</t>
  </si>
  <si>
    <t>CERTICAFICACIÓN MÉDICA</t>
  </si>
  <si>
    <t xml:space="preserve">AUDIOMETRÍA </t>
  </si>
  <si>
    <t>MINISTERIO DE EDUCACIÓN PÚBLICA</t>
  </si>
  <si>
    <t xml:space="preserve">DIRECCIÓN DE PROGRAMAS DE EQUIDAD </t>
  </si>
  <si>
    <t xml:space="preserve">2° APELLIDO </t>
  </si>
  <si>
    <t>FECHA DE INGRESO DPE</t>
  </si>
  <si>
    <t>N° DE OFICIO/ ASESORÍA/ INFORME/ OTRO</t>
  </si>
  <si>
    <t xml:space="preserve">Nombre de las personas responsables  que remiten </t>
  </si>
  <si>
    <t>Nombre de la Junta de Educación o Administrativa</t>
  </si>
  <si>
    <t>FICHA DE LA PERSONA ESTUDIANTE CON DISCAPACIDAD</t>
  </si>
  <si>
    <t xml:space="preserve">NOMBRE  DEL PADRE O ENCARGADO </t>
  </si>
  <si>
    <t>NOMBRE  DE LA MADRE O ENCARGADA</t>
  </si>
  <si>
    <t xml:space="preserve">FECHA DE NACIMIENTO </t>
  </si>
  <si>
    <t xml:space="preserve">NIVEL  ACADÉMICO </t>
  </si>
  <si>
    <t xml:space="preserve">TELÉFONO OPCIONAL </t>
  </si>
  <si>
    <t>N° TELÉFONO</t>
  </si>
  <si>
    <t xml:space="preserve">DISTRITO </t>
  </si>
  <si>
    <t xml:space="preserve">OTRAS SEÑAS </t>
  </si>
  <si>
    <t>BARRIO</t>
  </si>
  <si>
    <t>ESPECIFICACIONES TÉCNICAS DEL PRODUCTO DE APOYO SOLICITADO SEGÚN OFICIO/ ASESORÍA/ INFORME/ OTRO</t>
  </si>
  <si>
    <t xml:space="preserve">FICHA TÉCNICA MOBILIARIO ADAPTADO </t>
  </si>
  <si>
    <t xml:space="preserve">ESTUDIO DE MERCADO </t>
  </si>
  <si>
    <t>INFORME PARA LA SOLICITUD DE PRODUCTOS DE APOYO</t>
  </si>
  <si>
    <t xml:space="preserve">FICHA TÉCNICA 
SILLA DE RUEDAS </t>
  </si>
  <si>
    <t>COPIA DEL ACTA DE LA JUNTA DE EDUCACIÓN O  ADMINISTRATIVA</t>
  </si>
  <si>
    <t>OTRO (INDICAR):</t>
  </si>
  <si>
    <t xml:space="preserve">FIRMA  PRESIDENTE JUNTA DE EUCACIÓN ADMINISTRATIVA </t>
  </si>
  <si>
    <t xml:space="preserve">SELLO  </t>
  </si>
  <si>
    <t>MARCAR CON  UNA X LOS  DOCUMENTOS ADJUNTOS</t>
  </si>
  <si>
    <t>CANTIDAD  DE PRODUCTOS DE APOYO SOLICITADOS</t>
  </si>
  <si>
    <t>1. Nombre producto de apoyo:</t>
  </si>
  <si>
    <t>2.  Nombre producto de apoyo:</t>
  </si>
  <si>
    <t>3. Nombre producto de apoyo:</t>
  </si>
  <si>
    <t>OBSERVACIONES SOBRE PRODUCTOS DE APOYO</t>
  </si>
  <si>
    <t>4. Nombre producto de apoyo:</t>
  </si>
  <si>
    <r>
      <t xml:space="preserve">1.  DIRECCIÓN DE PROGRAMAS DE EQUIDAD  DPE </t>
    </r>
    <r>
      <rPr>
        <b/>
        <u/>
        <sz val="16"/>
        <rFont val="Arial"/>
        <family val="2"/>
      </rPr>
      <t>(uso exclusivo de la DPE</t>
    </r>
    <r>
      <rPr>
        <b/>
        <sz val="16"/>
        <rFont val="Arial"/>
        <family val="2"/>
      </rPr>
      <t>).</t>
    </r>
  </si>
  <si>
    <r>
      <t>2.  DATOS DEL CENTRO EDUCATIVO  (</t>
    </r>
    <r>
      <rPr>
        <b/>
        <u/>
        <sz val="16"/>
        <rFont val="Arial"/>
        <family val="2"/>
      </rPr>
      <t>uso exclusivo del centro educativo</t>
    </r>
    <r>
      <rPr>
        <b/>
        <sz val="16"/>
        <rFont val="Arial"/>
        <family val="2"/>
      </rPr>
      <t>).  Ubicación Administrativa del centro educativo</t>
    </r>
  </si>
  <si>
    <r>
      <t>3.  INFORMACIÓN JUNTA DE EDUCACIÓN O ADMINISTRATIVA. (</t>
    </r>
    <r>
      <rPr>
        <b/>
        <u/>
        <sz val="16"/>
        <rFont val="Arial"/>
        <family val="2"/>
      </rPr>
      <t xml:space="preserve">uso exclusivo del centro educativo) </t>
    </r>
  </si>
  <si>
    <r>
      <t xml:space="preserve">4. DATOS DE  LA PERSONA ESTUDIANTE.   </t>
    </r>
    <r>
      <rPr>
        <b/>
        <u/>
        <sz val="16"/>
        <rFont val="Arial"/>
        <family val="2"/>
      </rPr>
      <t xml:space="preserve">(uso exclusivo del centro educativo) </t>
    </r>
  </si>
  <si>
    <r>
      <t xml:space="preserve">6.  DATOS DEL PRODUCTO DE APOYO SOLICITADO. INDIQUE EL NOMBRE Y CANTIDAD DE PRODUCTOS DE APOYO RECOMENDADO.  </t>
    </r>
    <r>
      <rPr>
        <b/>
        <u/>
        <sz val="16"/>
        <rFont val="Arial"/>
        <family val="2"/>
      </rPr>
      <t>(uso exclusivo del centro educativo</t>
    </r>
    <r>
      <rPr>
        <b/>
        <sz val="16"/>
        <rFont val="Arial"/>
        <family val="2"/>
      </rPr>
      <t xml:space="preserve">) </t>
    </r>
  </si>
  <si>
    <t>N° CONSECUTIVO DEL REGISTRO DE LA SOLICITUD</t>
  </si>
  <si>
    <t>PRESUPUESTO EXTRAORDINARIO APROBADO POR DRE (N° de oficio y fecha)</t>
  </si>
  <si>
    <r>
      <t>5. DATOS DEL PADRE, MADRE  O RESPONSABLE DE LA PERSONA ESTUDIANTE.  (</t>
    </r>
    <r>
      <rPr>
        <b/>
        <u/>
        <sz val="16"/>
        <color theme="1"/>
        <rFont val="Arial"/>
        <family val="2"/>
      </rPr>
      <t>uso exclusivo del centro educativo</t>
    </r>
    <r>
      <rPr>
        <b/>
        <sz val="16"/>
        <color theme="1"/>
        <rFont val="Arial"/>
        <family val="2"/>
      </rPr>
      <t xml:space="preserve">) </t>
    </r>
  </si>
  <si>
    <t xml:space="preserve">NOMBRE DE PRESIDENTE JUNTA DE EDUCACIÓN O ADMINISTRATIVA </t>
  </si>
  <si>
    <t xml:space="preserve">NOMBRE  DE PERSONA  DIRECTORA DEL CE </t>
  </si>
  <si>
    <t xml:space="preserve">FIRMA  DE PERSONA  DIRECTORA DEL CE </t>
  </si>
  <si>
    <t>ENTREGA DE EXPEDIENTE DE CONTRATACÓN ADMINISTRATIVA            (Fecha y N°oficio)</t>
  </si>
  <si>
    <t xml:space="preserve">  FORMULARIO 
SOLICITUD PRODUCTO DE 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</si>
</sst>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-* #,##0_-;\-* #,##0_-;_-* &quot;-&quot;_-;_-@_-"/>
    <numFmt numFmtId="43" formatCode="_-* #,##0.00_-;\-* #,##0.00_-;_-* &quot;-&quot;??_-;_-@_-"/>
    <numFmt numFmtId="164" formatCode="#,##0_ ;\-#,##0\ "/>
    <numFmt numFmtId="165" formatCode="000"/>
    <numFmt numFmtId="166" formatCode="_(* #,##0_);_(* \(#,##0\);_(* &quot;-&quot;??_);_(@_)"/>
    <numFmt numFmtId="167" formatCode="0.0"/>
  </numFmts>
  <fonts count="37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2" tint="-0.499984740745262"/>
      <name val="Calibri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u/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6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B9F8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theme="4" tint="0.39997558519241921"/>
      </left>
      <right/>
      <top style="medium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5" fillId="0" borderId="0" applyFont="0" applyFill="0" applyBorder="0" applyAlignment="0" applyProtection="0"/>
  </cellStyleXfs>
  <cellXfs count="494">
    <xf numFmtId="0" fontId="0" fillId="0" borderId="0" xfId="0"/>
    <xf numFmtId="0" fontId="1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9" fillId="0" borderId="0" xfId="0" applyFont="1" applyBorder="1" applyProtection="1">
      <protection locked="0"/>
    </xf>
    <xf numFmtId="0" fontId="11" fillId="6" borderId="0" xfId="0" applyFont="1" applyFill="1" applyBorder="1" applyAlignment="1" applyProtection="1">
      <alignment vertical="center"/>
      <protection locked="0"/>
    </xf>
    <xf numFmtId="0" fontId="8" fillId="6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4" borderId="0" xfId="0" applyFont="1" applyFill="1" applyBorder="1" applyProtection="1"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Protection="1"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9" fillId="11" borderId="0" xfId="0" applyFont="1" applyFill="1" applyBorder="1" applyProtection="1">
      <protection locked="0"/>
    </xf>
    <xf numFmtId="0" fontId="16" fillId="11" borderId="0" xfId="0" applyFont="1" applyFill="1" applyBorder="1" applyProtection="1">
      <protection locked="0"/>
    </xf>
    <xf numFmtId="0" fontId="2" fillId="11" borderId="0" xfId="0" applyFont="1" applyFill="1" applyBorder="1" applyProtection="1">
      <protection locked="0"/>
    </xf>
    <xf numFmtId="0" fontId="9" fillId="11" borderId="0" xfId="0" applyFont="1" applyFill="1" applyBorder="1" applyAlignment="1" applyProtection="1">
      <alignment horizontal="center"/>
      <protection locked="0"/>
    </xf>
    <xf numFmtId="0" fontId="2" fillId="11" borderId="0" xfId="0" applyFont="1" applyFill="1" applyBorder="1" applyAlignment="1" applyProtection="1">
      <alignment vertical="center"/>
      <protection locked="0"/>
    </xf>
    <xf numFmtId="0" fontId="9" fillId="11" borderId="0" xfId="0" applyFont="1" applyFill="1" applyBorder="1" applyAlignment="1" applyProtection="1">
      <alignment vertical="center"/>
      <protection locked="0"/>
    </xf>
    <xf numFmtId="0" fontId="0" fillId="3" borderId="7" xfId="1" applyNumberFormat="1" applyFont="1" applyFill="1" applyBorder="1" applyAlignment="1">
      <alignment horizontal="center"/>
    </xf>
    <xf numFmtId="0" fontId="2" fillId="3" borderId="7" xfId="1" applyNumberFormat="1" applyFont="1" applyFill="1" applyBorder="1" applyAlignment="1">
      <alignment horizontal="center" wrapText="1"/>
    </xf>
    <xf numFmtId="0" fontId="0" fillId="3" borderId="7" xfId="1" applyNumberFormat="1" applyFont="1" applyFill="1" applyBorder="1" applyAlignment="1">
      <alignment horizontal="left" vertical="center"/>
    </xf>
    <xf numFmtId="0" fontId="0" fillId="9" borderId="7" xfId="1" applyNumberFormat="1" applyFont="1" applyFill="1" applyBorder="1" applyAlignment="1">
      <alignment horizontal="center"/>
    </xf>
    <xf numFmtId="0" fontId="2" fillId="9" borderId="7" xfId="1" applyNumberFormat="1" applyFont="1" applyFill="1" applyBorder="1" applyAlignment="1">
      <alignment horizontal="center" wrapText="1"/>
    </xf>
    <xf numFmtId="0" fontId="2" fillId="9" borderId="7" xfId="1" applyNumberFormat="1" applyFont="1" applyFill="1" applyBorder="1" applyAlignment="1">
      <alignment vertical="center" wrapText="1"/>
    </xf>
    <xf numFmtId="4" fontId="11" fillId="9" borderId="7" xfId="1" applyNumberFormat="1" applyFont="1" applyFill="1" applyBorder="1" applyAlignment="1">
      <alignment horizontal="right" vertical="center"/>
    </xf>
    <xf numFmtId="0" fontId="7" fillId="9" borderId="7" xfId="1" applyNumberFormat="1" applyFont="1" applyFill="1" applyBorder="1" applyAlignment="1">
      <alignment horizontal="center" vertical="center"/>
    </xf>
    <xf numFmtId="43" fontId="4" fillId="8" borderId="7" xfId="1" applyNumberFormat="1" applyFont="1" applyFill="1" applyBorder="1" applyAlignment="1">
      <alignment horizontal="center" vertical="center"/>
    </xf>
    <xf numFmtId="0" fontId="16" fillId="2" borderId="0" xfId="0" applyFont="1" applyFill="1" applyBorder="1" applyProtection="1">
      <protection locked="0"/>
    </xf>
    <xf numFmtId="0" fontId="16" fillId="2" borderId="0" xfId="0" applyFont="1" applyFill="1" applyBorder="1" applyAlignment="1" applyProtection="1">
      <alignment vertical="center"/>
      <protection locked="0"/>
    </xf>
    <xf numFmtId="0" fontId="0" fillId="3" borderId="8" xfId="1" applyNumberFormat="1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left" vertical="center"/>
    </xf>
    <xf numFmtId="0" fontId="0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vertical="center" wrapText="1"/>
    </xf>
    <xf numFmtId="164" fontId="10" fillId="7" borderId="10" xfId="1" applyNumberFormat="1" applyFont="1" applyFill="1" applyBorder="1" applyAlignment="1">
      <alignment horizontal="right" vertical="center"/>
    </xf>
    <xf numFmtId="0" fontId="0" fillId="7" borderId="10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0" fontId="14" fillId="3" borderId="10" xfId="0" applyFont="1" applyFill="1" applyBorder="1" applyAlignment="1">
      <alignment horizontal="center"/>
    </xf>
    <xf numFmtId="165" fontId="14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left" wrapText="1"/>
    </xf>
    <xf numFmtId="0" fontId="16" fillId="3" borderId="10" xfId="0" applyFont="1" applyFill="1" applyBorder="1" applyAlignment="1">
      <alignment vertical="center" wrapText="1"/>
    </xf>
    <xf numFmtId="4" fontId="14" fillId="3" borderId="10" xfId="0" applyNumberFormat="1" applyFont="1" applyFill="1" applyBorder="1" applyAlignment="1">
      <alignment horizontal="right" vertical="center" wrapText="1"/>
    </xf>
    <xf numFmtId="0" fontId="16" fillId="3" borderId="10" xfId="0" applyFont="1" applyFill="1" applyBorder="1"/>
    <xf numFmtId="0" fontId="14" fillId="3" borderId="1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165" fontId="0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16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right"/>
    </xf>
    <xf numFmtId="0" fontId="16" fillId="0" borderId="10" xfId="0" applyFont="1" applyBorder="1"/>
    <xf numFmtId="0" fontId="0" fillId="0" borderId="10" xfId="0" applyFont="1" applyBorder="1" applyAlignment="1">
      <alignment vertical="center" wrapText="1"/>
    </xf>
    <xf numFmtId="0" fontId="0" fillId="3" borderId="9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3" borderId="10" xfId="0" applyFont="1" applyFill="1" applyBorder="1" applyAlignment="1">
      <alignment horizontal="left"/>
    </xf>
    <xf numFmtId="165" fontId="0" fillId="3" borderId="10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horizontal="right"/>
    </xf>
    <xf numFmtId="0" fontId="7" fillId="3" borderId="10" xfId="0" applyFont="1" applyFill="1" applyBorder="1"/>
    <xf numFmtId="0" fontId="7" fillId="3" borderId="10" xfId="0" applyFont="1" applyFill="1" applyBorder="1" applyAlignment="1">
      <alignment vertical="center" wrapText="1"/>
    </xf>
    <xf numFmtId="0" fontId="15" fillId="10" borderId="9" xfId="0" applyFont="1" applyFill="1" applyBorder="1" applyAlignment="1">
      <alignment horizontal="center"/>
    </xf>
    <xf numFmtId="0" fontId="15" fillId="10" borderId="10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center" wrapText="1"/>
    </xf>
    <xf numFmtId="0" fontId="14" fillId="10" borderId="10" xfId="0" applyFont="1" applyFill="1" applyBorder="1" applyAlignment="1">
      <alignment horizontal="left"/>
    </xf>
    <xf numFmtId="0" fontId="14" fillId="10" borderId="10" xfId="0" applyFont="1" applyFill="1" applyBorder="1" applyAlignment="1">
      <alignment horizontal="center"/>
    </xf>
    <xf numFmtId="165" fontId="14" fillId="10" borderId="10" xfId="0" applyNumberFormat="1" applyFont="1" applyFill="1" applyBorder="1" applyAlignment="1">
      <alignment horizontal="center"/>
    </xf>
    <xf numFmtId="0" fontId="16" fillId="10" borderId="10" xfId="0" applyFont="1" applyFill="1" applyBorder="1" applyAlignment="1">
      <alignment horizontal="left" vertical="center" wrapText="1"/>
    </xf>
    <xf numFmtId="0" fontId="16" fillId="10" borderId="10" xfId="0" applyFont="1" applyFill="1" applyBorder="1" applyAlignment="1">
      <alignment vertical="center" wrapText="1"/>
    </xf>
    <xf numFmtId="4" fontId="14" fillId="10" borderId="10" xfId="0" applyNumberFormat="1" applyFont="1" applyFill="1" applyBorder="1" applyAlignment="1">
      <alignment horizontal="right" vertical="center" wrapText="1"/>
    </xf>
    <xf numFmtId="0" fontId="16" fillId="10" borderId="10" xfId="0" applyFont="1" applyFill="1" applyBorder="1"/>
    <xf numFmtId="0" fontId="14" fillId="10" borderId="10" xfId="0" applyFont="1" applyFill="1" applyBorder="1" applyAlignment="1">
      <alignment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/>
    </xf>
    <xf numFmtId="165" fontId="0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right" vertical="center"/>
    </xf>
    <xf numFmtId="0" fontId="16" fillId="0" borderId="10" xfId="0" applyFont="1" applyBorder="1" applyAlignment="1">
      <alignment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center" vertical="center"/>
    </xf>
    <xf numFmtId="165" fontId="0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right" vertical="center"/>
    </xf>
    <xf numFmtId="0" fontId="7" fillId="3" borderId="10" xfId="0" applyFont="1" applyFill="1" applyBorder="1" applyAlignment="1">
      <alignment vertical="center"/>
    </xf>
    <xf numFmtId="0" fontId="0" fillId="0" borderId="9" xfId="0" applyFont="1" applyBorder="1" applyAlignment="1">
      <alignment horizontal="center"/>
    </xf>
    <xf numFmtId="0" fontId="0" fillId="3" borderId="10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left"/>
    </xf>
    <xf numFmtId="165" fontId="14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vertical="center" wrapText="1"/>
    </xf>
    <xf numFmtId="0" fontId="14" fillId="3" borderId="9" xfId="0" applyFont="1" applyFill="1" applyBorder="1" applyAlignment="1">
      <alignment horizontal="center"/>
    </xf>
    <xf numFmtId="0" fontId="0" fillId="11" borderId="9" xfId="0" applyFont="1" applyFill="1" applyBorder="1" applyAlignment="1">
      <alignment horizontal="center"/>
    </xf>
    <xf numFmtId="0" fontId="0" fillId="11" borderId="10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wrapText="1"/>
    </xf>
    <xf numFmtId="0" fontId="0" fillId="11" borderId="10" xfId="0" applyFont="1" applyFill="1" applyBorder="1" applyAlignment="1">
      <alignment horizontal="left"/>
    </xf>
    <xf numFmtId="165" fontId="0" fillId="11" borderId="10" xfId="0" applyNumberFormat="1" applyFont="1" applyFill="1" applyBorder="1" applyAlignment="1">
      <alignment horizontal="center"/>
    </xf>
    <xf numFmtId="0" fontId="2" fillId="11" borderId="10" xfId="0" applyFont="1" applyFill="1" applyBorder="1" applyAlignment="1">
      <alignment horizontal="left" wrapText="1"/>
    </xf>
    <xf numFmtId="0" fontId="16" fillId="11" borderId="10" xfId="0" applyFont="1" applyFill="1" applyBorder="1" applyAlignment="1">
      <alignment vertical="center" wrapText="1"/>
    </xf>
    <xf numFmtId="4" fontId="14" fillId="11" borderId="10" xfId="0" applyNumberFormat="1" applyFont="1" applyFill="1" applyBorder="1" applyAlignment="1">
      <alignment horizontal="right" vertical="center" wrapText="1"/>
    </xf>
    <xf numFmtId="0" fontId="16" fillId="11" borderId="10" xfId="0" applyFont="1" applyFill="1" applyBorder="1"/>
    <xf numFmtId="0" fontId="0" fillId="11" borderId="10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left" vertical="center"/>
    </xf>
    <xf numFmtId="0" fontId="18" fillId="3" borderId="10" xfId="0" applyFont="1" applyFill="1" applyBorder="1" applyAlignment="1">
      <alignment horizontal="center" vertical="center"/>
    </xf>
    <xf numFmtId="165" fontId="21" fillId="3" borderId="10" xfId="0" applyNumberFormat="1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vertical="center" wrapText="1"/>
    </xf>
    <xf numFmtId="4" fontId="18" fillId="3" borderId="10" xfId="0" applyNumberFormat="1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vertical="center"/>
    </xf>
    <xf numFmtId="0" fontId="18" fillId="3" borderId="10" xfId="0" applyFont="1" applyFill="1" applyBorder="1" applyAlignment="1">
      <alignment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165" fontId="14" fillId="0" borderId="10" xfId="0" applyNumberFormat="1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left" vertical="center"/>
    </xf>
    <xf numFmtId="0" fontId="22" fillId="3" borderId="10" xfId="0" applyFont="1" applyFill="1" applyBorder="1" applyAlignment="1">
      <alignment horizontal="left" vertical="center" wrapText="1"/>
    </xf>
    <xf numFmtId="0" fontId="22" fillId="3" borderId="10" xfId="0" applyFont="1" applyFill="1" applyBorder="1" applyAlignment="1">
      <alignment vertical="center" wrapText="1"/>
    </xf>
    <xf numFmtId="4" fontId="21" fillId="3" borderId="10" xfId="0" applyNumberFormat="1" applyFont="1" applyFill="1" applyBorder="1" applyAlignment="1">
      <alignment horizontal="right" vertical="center" wrapText="1"/>
    </xf>
    <xf numFmtId="0" fontId="22" fillId="3" borderId="10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/>
    </xf>
    <xf numFmtId="165" fontId="14" fillId="3" borderId="10" xfId="0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vertical="center"/>
    </xf>
    <xf numFmtId="0" fontId="0" fillId="11" borderId="9" xfId="0" applyFont="1" applyFill="1" applyBorder="1" applyAlignment="1">
      <alignment horizontal="center" vertical="center"/>
    </xf>
    <xf numFmtId="0" fontId="0" fillId="11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 wrapText="1"/>
    </xf>
    <xf numFmtId="0" fontId="0" fillId="11" borderId="10" xfId="0" applyFont="1" applyFill="1" applyBorder="1" applyAlignment="1">
      <alignment horizontal="left" vertical="center"/>
    </xf>
    <xf numFmtId="165" fontId="0" fillId="11" borderId="10" xfId="0" applyNumberFormat="1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left" vertical="center" wrapText="1"/>
    </xf>
    <xf numFmtId="0" fontId="9" fillId="11" borderId="10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left" wrapText="1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/>
    </xf>
    <xf numFmtId="165" fontId="12" fillId="4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vertical="center" wrapText="1"/>
    </xf>
    <xf numFmtId="4" fontId="12" fillId="4" borderId="10" xfId="0" applyNumberFormat="1" applyFont="1" applyFill="1" applyBorder="1" applyAlignment="1">
      <alignment horizontal="right" vertical="center" wrapText="1"/>
    </xf>
    <xf numFmtId="0" fontId="9" fillId="4" borderId="10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/>
    </xf>
    <xf numFmtId="165" fontId="12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22" fillId="3" borderId="10" xfId="0" applyFont="1" applyFill="1" applyBorder="1"/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165" fontId="21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0" fontId="22" fillId="0" borderId="10" xfId="0" applyFont="1" applyBorder="1"/>
    <xf numFmtId="0" fontId="21" fillId="0" borderId="10" xfId="0" applyFont="1" applyBorder="1" applyAlignment="1">
      <alignment vertical="center" wrapText="1"/>
    </xf>
    <xf numFmtId="4" fontId="16" fillId="0" borderId="10" xfId="0" applyNumberFormat="1" applyFont="1" applyBorder="1" applyAlignment="1">
      <alignment horizontal="right" vertical="center" wrapText="1"/>
    </xf>
    <xf numFmtId="0" fontId="17" fillId="0" borderId="10" xfId="0" applyFont="1" applyBorder="1"/>
    <xf numFmtId="0" fontId="17" fillId="0" borderId="10" xfId="0" applyFont="1" applyBorder="1" applyAlignment="1">
      <alignment vertical="center" wrapText="1"/>
    </xf>
    <xf numFmtId="4" fontId="16" fillId="3" borderId="10" xfId="0" applyNumberFormat="1" applyFont="1" applyFill="1" applyBorder="1" applyAlignment="1">
      <alignment horizontal="right" vertical="center" wrapText="1"/>
    </xf>
    <xf numFmtId="0" fontId="17" fillId="3" borderId="10" xfId="0" applyFont="1" applyFill="1" applyBorder="1"/>
    <xf numFmtId="4" fontId="23" fillId="11" borderId="10" xfId="0" applyNumberFormat="1" applyFont="1" applyFill="1" applyBorder="1" applyAlignment="1">
      <alignment horizontal="right" vertical="center" wrapText="1"/>
    </xf>
    <xf numFmtId="0" fontId="14" fillId="11" borderId="9" xfId="0" applyFont="1" applyFill="1" applyBorder="1" applyAlignment="1">
      <alignment horizontal="center"/>
    </xf>
    <xf numFmtId="0" fontId="14" fillId="11" borderId="10" xfId="0" applyFont="1" applyFill="1" applyBorder="1" applyAlignment="1">
      <alignment horizontal="center"/>
    </xf>
    <xf numFmtId="0" fontId="16" fillId="11" borderId="10" xfId="0" applyFont="1" applyFill="1" applyBorder="1" applyAlignment="1">
      <alignment horizontal="center" wrapText="1"/>
    </xf>
    <xf numFmtId="0" fontId="14" fillId="11" borderId="10" xfId="0" applyFont="1" applyFill="1" applyBorder="1" applyAlignment="1">
      <alignment horizontal="left"/>
    </xf>
    <xf numFmtId="165" fontId="14" fillId="11" borderId="10" xfId="0" applyNumberFormat="1" applyFont="1" applyFill="1" applyBorder="1" applyAlignment="1">
      <alignment horizontal="center"/>
    </xf>
    <xf numFmtId="0" fontId="16" fillId="11" borderId="10" xfId="0" applyFont="1" applyFill="1" applyBorder="1" applyAlignment="1">
      <alignment horizontal="left" wrapText="1"/>
    </xf>
    <xf numFmtId="0" fontId="14" fillId="11" borderId="10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left" wrapText="1"/>
    </xf>
    <xf numFmtId="0" fontId="9" fillId="3" borderId="10" xfId="0" applyFont="1" applyFill="1" applyBorder="1" applyAlignment="1">
      <alignment vertical="center" wrapText="1"/>
    </xf>
    <xf numFmtId="41" fontId="9" fillId="3" borderId="10" xfId="0" applyNumberFormat="1" applyFont="1" applyFill="1" applyBorder="1" applyAlignment="1">
      <alignment horizontal="right"/>
    </xf>
    <xf numFmtId="0" fontId="24" fillId="3" borderId="10" xfId="0" applyFont="1" applyFill="1" applyBorder="1"/>
    <xf numFmtId="0" fontId="24" fillId="3" borderId="10" xfId="0" applyFont="1" applyFill="1" applyBorder="1" applyAlignment="1">
      <alignment vertical="center" wrapText="1"/>
    </xf>
    <xf numFmtId="41" fontId="9" fillId="0" borderId="10" xfId="0" applyNumberFormat="1" applyFont="1" applyBorder="1" applyAlignment="1">
      <alignment horizontal="right"/>
    </xf>
    <xf numFmtId="41" fontId="16" fillId="3" borderId="10" xfId="0" applyNumberFormat="1" applyFont="1" applyFill="1" applyBorder="1" applyAlignment="1">
      <alignment horizontal="right"/>
    </xf>
    <xf numFmtId="0" fontId="17" fillId="3" borderId="10" xfId="0" applyFont="1" applyFill="1" applyBorder="1" applyAlignment="1">
      <alignment vertical="center" wrapText="1"/>
    </xf>
    <xf numFmtId="43" fontId="2" fillId="7" borderId="10" xfId="2" applyNumberFormat="1" applyFont="1" applyFill="1" applyBorder="1" applyAlignment="1">
      <alignment vertical="center" wrapText="1"/>
    </xf>
    <xf numFmtId="43" fontId="16" fillId="3" borderId="10" xfId="2" applyNumberFormat="1" applyFont="1" applyFill="1" applyBorder="1" applyAlignment="1">
      <alignment vertical="center" wrapText="1"/>
    </xf>
    <xf numFmtId="43" fontId="2" fillId="0" borderId="10" xfId="2" applyNumberFormat="1" applyFont="1" applyBorder="1" applyAlignment="1">
      <alignment vertical="center" wrapText="1"/>
    </xf>
    <xf numFmtId="43" fontId="2" fillId="3" borderId="10" xfId="2" applyNumberFormat="1" applyFont="1" applyFill="1" applyBorder="1" applyAlignment="1">
      <alignment vertical="center" wrapText="1"/>
    </xf>
    <xf numFmtId="43" fontId="16" fillId="10" borderId="10" xfId="2" applyNumberFormat="1" applyFont="1" applyFill="1" applyBorder="1" applyAlignment="1">
      <alignment vertical="center" wrapText="1"/>
    </xf>
    <xf numFmtId="43" fontId="16" fillId="0" borderId="10" xfId="2" applyNumberFormat="1" applyFont="1" applyBorder="1" applyAlignment="1">
      <alignment vertical="center" wrapText="1"/>
    </xf>
    <xf numFmtId="43" fontId="2" fillId="11" borderId="10" xfId="2" applyNumberFormat="1" applyFont="1" applyFill="1" applyBorder="1" applyAlignment="1">
      <alignment vertical="center" wrapText="1"/>
    </xf>
    <xf numFmtId="43" fontId="9" fillId="0" borderId="10" xfId="2" applyNumberFormat="1" applyFont="1" applyBorder="1" applyAlignment="1">
      <alignment vertical="center" wrapText="1"/>
    </xf>
    <xf numFmtId="43" fontId="20" fillId="3" borderId="10" xfId="2" applyNumberFormat="1" applyFont="1" applyFill="1" applyBorder="1" applyAlignment="1">
      <alignment vertical="center" wrapText="1"/>
    </xf>
    <xf numFmtId="43" fontId="22" fillId="3" borderId="10" xfId="2" applyNumberFormat="1" applyFont="1" applyFill="1" applyBorder="1" applyAlignment="1">
      <alignment vertical="center" wrapText="1"/>
    </xf>
    <xf numFmtId="43" fontId="13" fillId="11" borderId="10" xfId="2" applyNumberFormat="1" applyFont="1" applyFill="1" applyBorder="1" applyAlignment="1">
      <alignment vertical="center" wrapText="1"/>
    </xf>
    <xf numFmtId="43" fontId="13" fillId="0" borderId="10" xfId="2" applyNumberFormat="1" applyFont="1" applyBorder="1" applyAlignment="1">
      <alignment vertical="center" wrapText="1"/>
    </xf>
    <xf numFmtId="43" fontId="9" fillId="4" borderId="10" xfId="2" applyNumberFormat="1" applyFont="1" applyFill="1" applyBorder="1" applyAlignment="1">
      <alignment vertical="center" wrapText="1"/>
    </xf>
    <xf numFmtId="43" fontId="13" fillId="3" borderId="10" xfId="2" applyNumberFormat="1" applyFont="1" applyFill="1" applyBorder="1" applyAlignment="1">
      <alignment vertical="center" wrapText="1"/>
    </xf>
    <xf numFmtId="43" fontId="22" fillId="0" borderId="10" xfId="2" applyNumberFormat="1" applyFont="1" applyBorder="1" applyAlignment="1">
      <alignment vertical="center" wrapText="1"/>
    </xf>
    <xf numFmtId="43" fontId="16" fillId="11" borderId="10" xfId="2" applyNumberFormat="1" applyFont="1" applyFill="1" applyBorder="1" applyAlignment="1">
      <alignment vertical="center" wrapText="1"/>
    </xf>
    <xf numFmtId="43" fontId="9" fillId="3" borderId="10" xfId="2" applyNumberFormat="1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vertical="center" wrapText="1"/>
    </xf>
    <xf numFmtId="0" fontId="0" fillId="0" borderId="11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wrapText="1"/>
      <protection locked="0"/>
    </xf>
    <xf numFmtId="0" fontId="0" fillId="0" borderId="11" xfId="0" applyFont="1" applyFill="1" applyBorder="1" applyAlignment="1" applyProtection="1">
      <alignment horizontal="left"/>
    </xf>
    <xf numFmtId="0" fontId="0" fillId="0" borderId="11" xfId="0" applyFont="1" applyFill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43" fontId="2" fillId="0" borderId="11" xfId="2" applyFont="1" applyBorder="1" applyAlignment="1" applyProtection="1">
      <alignment vertical="center" wrapText="1"/>
      <protection locked="0"/>
    </xf>
    <xf numFmtId="0" fontId="14" fillId="12" borderId="10" xfId="0" applyFont="1" applyFill="1" applyBorder="1" applyAlignment="1">
      <alignment horizontal="center" vertical="center"/>
    </xf>
    <xf numFmtId="0" fontId="0" fillId="2" borderId="0" xfId="0" applyFill="1" applyBorder="1"/>
    <xf numFmtId="0" fontId="25" fillId="2" borderId="0" xfId="0" applyFont="1" applyFill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2" borderId="0" xfId="0" applyFont="1" applyFill="1"/>
    <xf numFmtId="0" fontId="26" fillId="2" borderId="0" xfId="0" applyFont="1" applyFill="1"/>
    <xf numFmtId="0" fontId="25" fillId="2" borderId="0" xfId="0" applyFont="1" applyFill="1" applyAlignment="1">
      <alignment vertical="center"/>
    </xf>
    <xf numFmtId="0" fontId="25" fillId="0" borderId="0" xfId="0" applyFont="1" applyBorder="1"/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5" fillId="2" borderId="0" xfId="0" applyFont="1" applyFill="1" applyBorder="1" applyAlignment="1">
      <alignment vertical="center"/>
    </xf>
    <xf numFmtId="0" fontId="28" fillId="2" borderId="0" xfId="0" applyFont="1" applyFill="1" applyBorder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vertical="center"/>
    </xf>
    <xf numFmtId="0" fontId="28" fillId="0" borderId="0" xfId="0" applyFont="1" applyBorder="1"/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/>
    <xf numFmtId="0" fontId="30" fillId="2" borderId="31" xfId="0" applyFont="1" applyFill="1" applyBorder="1"/>
    <xf numFmtId="0" fontId="31" fillId="2" borderId="0" xfId="0" applyFont="1" applyFill="1" applyBorder="1" applyAlignment="1" applyProtection="1">
      <alignment vertical="center"/>
    </xf>
    <xf numFmtId="0" fontId="31" fillId="2" borderId="32" xfId="0" applyFont="1" applyFill="1" applyBorder="1" applyAlignment="1" applyProtection="1">
      <alignment vertical="center"/>
    </xf>
    <xf numFmtId="0" fontId="35" fillId="13" borderId="1" xfId="0" applyFont="1" applyFill="1" applyBorder="1" applyAlignment="1" applyProtection="1">
      <alignment horizontal="center"/>
    </xf>
    <xf numFmtId="0" fontId="35" fillId="2" borderId="1" xfId="0" applyFont="1" applyFill="1" applyBorder="1" applyAlignment="1" applyProtection="1">
      <alignment vertical="center"/>
    </xf>
    <xf numFmtId="0" fontId="35" fillId="2" borderId="25" xfId="0" applyFont="1" applyFill="1" applyBorder="1" applyAlignment="1" applyProtection="1">
      <alignment horizontal="center" vertical="center" wrapText="1"/>
    </xf>
    <xf numFmtId="0" fontId="35" fillId="13" borderId="38" xfId="0" applyFont="1" applyFill="1" applyBorder="1" applyAlignment="1" applyProtection="1">
      <alignment horizontal="center"/>
    </xf>
    <xf numFmtId="0" fontId="35" fillId="2" borderId="31" xfId="0" applyFont="1" applyFill="1" applyBorder="1" applyAlignment="1" applyProtection="1">
      <alignment horizontal="center"/>
    </xf>
    <xf numFmtId="0" fontId="35" fillId="2" borderId="0" xfId="0" applyFont="1" applyFill="1" applyBorder="1" applyAlignment="1" applyProtection="1">
      <alignment horizontal="center"/>
    </xf>
    <xf numFmtId="0" fontId="35" fillId="2" borderId="36" xfId="0" applyFont="1" applyFill="1" applyBorder="1" applyAlignment="1" applyProtection="1">
      <alignment horizontal="left" vertical="center" wrapText="1"/>
    </xf>
    <xf numFmtId="0" fontId="35" fillId="2" borderId="3" xfId="0" applyFont="1" applyFill="1" applyBorder="1" applyAlignment="1" applyProtection="1">
      <alignment horizontal="left" vertical="center" wrapText="1"/>
    </xf>
    <xf numFmtId="0" fontId="35" fillId="2" borderId="3" xfId="0" applyFont="1" applyFill="1" applyBorder="1" applyAlignment="1" applyProtection="1">
      <alignment vertical="center"/>
    </xf>
    <xf numFmtId="0" fontId="30" fillId="5" borderId="35" xfId="0" applyFont="1" applyFill="1" applyBorder="1" applyAlignment="1" applyProtection="1"/>
    <xf numFmtId="0" fontId="30" fillId="0" borderId="0" xfId="0" applyFont="1" applyBorder="1"/>
    <xf numFmtId="0" fontId="35" fillId="2" borderId="12" xfId="0" applyFont="1" applyFill="1" applyBorder="1" applyAlignment="1" applyProtection="1">
      <alignment vertical="center"/>
    </xf>
    <xf numFmtId="0" fontId="30" fillId="5" borderId="45" xfId="0" applyFont="1" applyFill="1" applyBorder="1" applyAlignment="1" applyProtection="1"/>
    <xf numFmtId="0" fontId="35" fillId="2" borderId="33" xfId="0" applyFont="1" applyFill="1" applyBorder="1" applyAlignment="1" applyProtection="1">
      <alignment vertical="center" wrapText="1"/>
    </xf>
    <xf numFmtId="0" fontId="30" fillId="5" borderId="1" xfId="0" applyFont="1" applyFill="1" applyBorder="1" applyAlignment="1" applyProtection="1">
      <alignment horizontal="left"/>
    </xf>
    <xf numFmtId="0" fontId="30" fillId="5" borderId="1" xfId="0" applyFont="1" applyFill="1" applyBorder="1" applyProtection="1"/>
    <xf numFmtId="0" fontId="35" fillId="2" borderId="36" xfId="0" applyFont="1" applyFill="1" applyBorder="1" applyAlignment="1" applyProtection="1">
      <alignment vertical="center"/>
    </xf>
    <xf numFmtId="0" fontId="30" fillId="5" borderId="3" xfId="0" applyFont="1" applyFill="1" applyBorder="1" applyAlignment="1" applyProtection="1">
      <alignment horizontal="left"/>
    </xf>
    <xf numFmtId="0" fontId="30" fillId="5" borderId="3" xfId="0" applyFont="1" applyFill="1" applyBorder="1" applyProtection="1"/>
    <xf numFmtId="0" fontId="35" fillId="2" borderId="36" xfId="0" applyFont="1" applyFill="1" applyBorder="1" applyAlignment="1" applyProtection="1">
      <alignment vertical="center" wrapText="1"/>
    </xf>
    <xf numFmtId="0" fontId="35" fillId="0" borderId="36" xfId="0" applyFont="1" applyBorder="1" applyAlignment="1">
      <alignment vertical="center" wrapText="1"/>
    </xf>
    <xf numFmtId="0" fontId="30" fillId="2" borderId="31" xfId="0" applyFont="1" applyFill="1" applyBorder="1" applyProtection="1"/>
    <xf numFmtId="0" fontId="30" fillId="2" borderId="0" xfId="0" applyFont="1" applyFill="1" applyBorder="1" applyProtection="1"/>
    <xf numFmtId="0" fontId="35" fillId="2" borderId="0" xfId="0" applyFont="1" applyFill="1" applyBorder="1" applyProtection="1"/>
    <xf numFmtId="0" fontId="30" fillId="0" borderId="32" xfId="0" applyFont="1" applyBorder="1"/>
    <xf numFmtId="166" fontId="30" fillId="5" borderId="13" xfId="2" applyNumberFormat="1" applyFont="1" applyFill="1" applyBorder="1" applyAlignment="1" applyProtection="1"/>
    <xf numFmtId="166" fontId="30" fillId="5" borderId="21" xfId="2" applyNumberFormat="1" applyFont="1" applyFill="1" applyBorder="1" applyAlignment="1" applyProtection="1"/>
    <xf numFmtId="166" fontId="30" fillId="5" borderId="14" xfId="2" applyNumberFormat="1" applyFont="1" applyFill="1" applyBorder="1" applyAlignment="1" applyProtection="1"/>
    <xf numFmtId="0" fontId="30" fillId="2" borderId="32" xfId="0" applyFont="1" applyFill="1" applyBorder="1" applyProtection="1"/>
    <xf numFmtId="0" fontId="35" fillId="0" borderId="33" xfId="0" applyFont="1" applyBorder="1" applyAlignment="1">
      <alignment vertical="center" wrapText="1"/>
    </xf>
    <xf numFmtId="0" fontId="30" fillId="2" borderId="31" xfId="0" applyFont="1" applyFill="1" applyBorder="1" applyAlignment="1" applyProtection="1">
      <alignment horizontal="center"/>
    </xf>
    <xf numFmtId="0" fontId="30" fillId="2" borderId="0" xfId="0" applyFont="1" applyFill="1" applyBorder="1" applyAlignment="1" applyProtection="1">
      <alignment horizontal="center"/>
    </xf>
    <xf numFmtId="0" fontId="30" fillId="2" borderId="32" xfId="0" applyFont="1" applyFill="1" applyBorder="1" applyAlignment="1" applyProtection="1">
      <alignment horizontal="center"/>
    </xf>
    <xf numFmtId="0" fontId="35" fillId="0" borderId="1" xfId="0" applyFont="1" applyBorder="1" applyAlignment="1">
      <alignment horizontal="center" vertical="center"/>
    </xf>
    <xf numFmtId="167" fontId="35" fillId="2" borderId="1" xfId="0" applyNumberFormat="1" applyFont="1" applyFill="1" applyBorder="1" applyAlignment="1" applyProtection="1">
      <alignment horizontal="center" vertical="center"/>
    </xf>
    <xf numFmtId="0" fontId="35" fillId="0" borderId="38" xfId="0" applyFont="1" applyBorder="1" applyAlignment="1">
      <alignment horizontal="center" vertical="center"/>
    </xf>
    <xf numFmtId="166" fontId="30" fillId="5" borderId="22" xfId="2" applyNumberFormat="1" applyFont="1" applyFill="1" applyBorder="1" applyAlignment="1" applyProtection="1"/>
    <xf numFmtId="166" fontId="30" fillId="5" borderId="24" xfId="2" applyNumberFormat="1" applyFont="1" applyFill="1" applyBorder="1" applyAlignment="1" applyProtection="1"/>
    <xf numFmtId="166" fontId="30" fillId="5" borderId="32" xfId="2" applyNumberFormat="1" applyFont="1" applyFill="1" applyBorder="1" applyAlignment="1" applyProtection="1"/>
    <xf numFmtId="0" fontId="35" fillId="0" borderId="36" xfId="0" applyFont="1" applyBorder="1" applyAlignment="1">
      <alignment horizontal="center" vertical="center" wrapText="1"/>
    </xf>
    <xf numFmtId="167" fontId="35" fillId="2" borderId="3" xfId="0" applyNumberFormat="1" applyFont="1" applyFill="1" applyBorder="1" applyAlignment="1" applyProtection="1">
      <alignment horizontal="center" vertical="center"/>
    </xf>
    <xf numFmtId="166" fontId="30" fillId="5" borderId="35" xfId="2" applyNumberFormat="1" applyFont="1" applyFill="1" applyBorder="1" applyAlignment="1" applyProtection="1"/>
    <xf numFmtId="0" fontId="31" fillId="2" borderId="36" xfId="0" applyFont="1" applyFill="1" applyBorder="1" applyAlignment="1">
      <alignment horizontal="center" vertical="center" wrapText="1"/>
    </xf>
    <xf numFmtId="166" fontId="31" fillId="2" borderId="3" xfId="2" applyNumberFormat="1" applyFont="1" applyFill="1" applyBorder="1" applyAlignment="1" applyProtection="1">
      <alignment horizontal="center" vertical="center"/>
    </xf>
    <xf numFmtId="166" fontId="30" fillId="5" borderId="31" xfId="2" applyNumberFormat="1" applyFont="1" applyFill="1" applyBorder="1" applyAlignment="1" applyProtection="1">
      <alignment horizontal="center"/>
    </xf>
    <xf numFmtId="166" fontId="30" fillId="5" borderId="12" xfId="2" applyNumberFormat="1" applyFont="1" applyFill="1" applyBorder="1" applyAlignment="1" applyProtection="1">
      <alignment horizontal="center"/>
    </xf>
    <xf numFmtId="0" fontId="35" fillId="2" borderId="1" xfId="0" applyFont="1" applyFill="1" applyBorder="1" applyAlignment="1">
      <alignment horizontal="center" vertical="center"/>
    </xf>
    <xf numFmtId="166" fontId="35" fillId="2" borderId="1" xfId="2" applyNumberFormat="1" applyFont="1" applyFill="1" applyBorder="1" applyAlignment="1" applyProtection="1">
      <alignment horizontal="center" vertical="center"/>
    </xf>
    <xf numFmtId="167" fontId="35" fillId="2" borderId="38" xfId="0" applyNumberFormat="1" applyFont="1" applyFill="1" applyBorder="1" applyAlignment="1" applyProtection="1">
      <alignment horizontal="center" vertical="center"/>
    </xf>
    <xf numFmtId="166" fontId="30" fillId="5" borderId="1" xfId="2" applyNumberFormat="1" applyFont="1" applyFill="1" applyBorder="1" applyAlignment="1" applyProtection="1"/>
    <xf numFmtId="166" fontId="35" fillId="5" borderId="1" xfId="2" applyNumberFormat="1" applyFont="1" applyFill="1" applyBorder="1" applyAlignment="1" applyProtection="1">
      <alignment vertical="center"/>
    </xf>
    <xf numFmtId="166" fontId="35" fillId="5" borderId="38" xfId="2" applyNumberFormat="1" applyFont="1" applyFill="1" applyBorder="1" applyAlignment="1" applyProtection="1">
      <alignment vertical="center"/>
    </xf>
    <xf numFmtId="0" fontId="35" fillId="0" borderId="3" xfId="0" applyFont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166" fontId="35" fillId="2" borderId="3" xfId="2" applyNumberFormat="1" applyFont="1" applyFill="1" applyBorder="1" applyAlignment="1" applyProtection="1">
      <alignment horizontal="center" vertical="center"/>
    </xf>
    <xf numFmtId="167" fontId="35" fillId="2" borderId="35" xfId="0" applyNumberFormat="1" applyFont="1" applyFill="1" applyBorder="1" applyAlignment="1" applyProtection="1">
      <alignment horizontal="center" vertical="center"/>
    </xf>
    <xf numFmtId="166" fontId="35" fillId="5" borderId="3" xfId="2" applyNumberFormat="1" applyFont="1" applyFill="1" applyBorder="1" applyAlignment="1" applyProtection="1">
      <alignment vertical="center"/>
    </xf>
    <xf numFmtId="166" fontId="30" fillId="5" borderId="3" xfId="2" applyNumberFormat="1" applyFont="1" applyFill="1" applyBorder="1" applyAlignment="1" applyProtection="1"/>
    <xf numFmtId="0" fontId="30" fillId="5" borderId="42" xfId="0" applyFont="1" applyFill="1" applyBorder="1" applyAlignment="1">
      <alignment horizontal="left" vertical="center" wrapText="1"/>
    </xf>
    <xf numFmtId="0" fontId="30" fillId="5" borderId="25" xfId="0" applyFont="1" applyFill="1" applyBorder="1" applyAlignment="1">
      <alignment horizontal="left" vertical="center" wrapText="1"/>
    </xf>
    <xf numFmtId="0" fontId="30" fillId="5" borderId="18" xfId="0" applyFont="1" applyFill="1" applyBorder="1" applyAlignment="1">
      <alignment horizontal="left" vertical="center" wrapText="1"/>
    </xf>
    <xf numFmtId="166" fontId="30" fillId="5" borderId="2" xfId="2" applyNumberFormat="1" applyFont="1" applyFill="1" applyBorder="1" applyAlignment="1" applyProtection="1">
      <alignment horizontal="left" vertical="center"/>
    </xf>
    <xf numFmtId="166" fontId="30" fillId="5" borderId="25" xfId="2" applyNumberFormat="1" applyFont="1" applyFill="1" applyBorder="1" applyAlignment="1" applyProtection="1">
      <alignment horizontal="left" vertical="center"/>
    </xf>
    <xf numFmtId="166" fontId="30" fillId="5" borderId="43" xfId="2" applyNumberFormat="1" applyFont="1" applyFill="1" applyBorder="1" applyAlignment="1" applyProtection="1">
      <alignment horizontal="left" vertical="center"/>
    </xf>
    <xf numFmtId="0" fontId="30" fillId="5" borderId="44" xfId="0" applyFont="1" applyFill="1" applyBorder="1" applyAlignment="1">
      <alignment horizontal="left" vertical="center" wrapText="1"/>
    </xf>
    <xf numFmtId="0" fontId="30" fillId="5" borderId="23" xfId="0" applyFont="1" applyFill="1" applyBorder="1" applyAlignment="1">
      <alignment horizontal="left" vertical="center" wrapText="1"/>
    </xf>
    <xf numFmtId="0" fontId="30" fillId="5" borderId="19" xfId="0" applyFont="1" applyFill="1" applyBorder="1" applyAlignment="1">
      <alignment horizontal="left" vertical="center" wrapText="1"/>
    </xf>
    <xf numFmtId="166" fontId="30" fillId="5" borderId="20" xfId="2" applyNumberFormat="1" applyFont="1" applyFill="1" applyBorder="1" applyAlignment="1" applyProtection="1">
      <alignment horizontal="left" vertical="center"/>
    </xf>
    <xf numFmtId="166" fontId="30" fillId="5" borderId="23" xfId="2" applyNumberFormat="1" applyFont="1" applyFill="1" applyBorder="1" applyAlignment="1" applyProtection="1">
      <alignment horizontal="left" vertical="center"/>
    </xf>
    <xf numFmtId="166" fontId="30" fillId="5" borderId="40" xfId="2" applyNumberFormat="1" applyFont="1" applyFill="1" applyBorder="1" applyAlignment="1" applyProtection="1">
      <alignment horizontal="left" vertical="center"/>
    </xf>
    <xf numFmtId="0" fontId="35" fillId="5" borderId="44" xfId="0" applyFont="1" applyFill="1" applyBorder="1" applyAlignment="1">
      <alignment horizontal="left" vertical="center" wrapText="1"/>
    </xf>
    <xf numFmtId="0" fontId="35" fillId="5" borderId="23" xfId="0" applyFont="1" applyFill="1" applyBorder="1" applyAlignment="1">
      <alignment horizontal="left" vertical="center" wrapText="1"/>
    </xf>
    <xf numFmtId="0" fontId="35" fillId="5" borderId="19" xfId="0" applyFont="1" applyFill="1" applyBorder="1" applyAlignment="1">
      <alignment horizontal="left" vertical="center" wrapText="1"/>
    </xf>
    <xf numFmtId="166" fontId="35" fillId="5" borderId="23" xfId="2" applyNumberFormat="1" applyFont="1" applyFill="1" applyBorder="1" applyAlignment="1" applyProtection="1">
      <alignment horizontal="left" vertical="center"/>
    </xf>
    <xf numFmtId="166" fontId="35" fillId="5" borderId="40" xfId="2" applyNumberFormat="1" applyFont="1" applyFill="1" applyBorder="1" applyAlignment="1" applyProtection="1">
      <alignment horizontal="left" vertical="center"/>
    </xf>
    <xf numFmtId="166" fontId="30" fillId="5" borderId="26" xfId="2" applyNumberFormat="1" applyFont="1" applyFill="1" applyBorder="1" applyAlignment="1" applyProtection="1">
      <alignment horizontal="left" vertical="center"/>
    </xf>
    <xf numFmtId="166" fontId="30" fillId="5" borderId="46" xfId="2" applyNumberFormat="1" applyFont="1" applyFill="1" applyBorder="1" applyAlignment="1" applyProtection="1">
      <alignment horizontal="left" vertical="center"/>
    </xf>
    <xf numFmtId="0" fontId="31" fillId="0" borderId="36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0" fillId="5" borderId="24" xfId="0" applyFont="1" applyFill="1" applyBorder="1" applyAlignment="1" applyProtection="1">
      <alignment horizontal="center"/>
    </xf>
    <xf numFmtId="0" fontId="30" fillId="5" borderId="0" xfId="0" applyFont="1" applyFill="1" applyBorder="1" applyAlignment="1" applyProtection="1">
      <alignment horizontal="center"/>
    </xf>
    <xf numFmtId="0" fontId="30" fillId="5" borderId="32" xfId="0" applyFont="1" applyFill="1" applyBorder="1" applyAlignment="1" applyProtection="1">
      <alignment horizontal="center"/>
    </xf>
    <xf numFmtId="166" fontId="30" fillId="5" borderId="36" xfId="2" applyNumberFormat="1" applyFont="1" applyFill="1" applyBorder="1" applyAlignment="1" applyProtection="1"/>
    <xf numFmtId="0" fontId="35" fillId="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left" vertical="center" wrapText="1"/>
    </xf>
    <xf numFmtId="0" fontId="30" fillId="5" borderId="24" xfId="0" applyFont="1" applyFill="1" applyBorder="1" applyAlignment="1" applyProtection="1">
      <alignment horizontal="center" vertical="center"/>
    </xf>
    <xf numFmtId="0" fontId="30" fillId="5" borderId="0" xfId="0" applyFont="1" applyFill="1" applyBorder="1" applyAlignment="1" applyProtection="1">
      <alignment horizontal="center" vertical="center"/>
    </xf>
    <xf numFmtId="0" fontId="30" fillId="5" borderId="32" xfId="0" applyFont="1" applyFill="1" applyBorder="1" applyAlignment="1" applyProtection="1">
      <alignment horizontal="center" vertical="center"/>
    </xf>
    <xf numFmtId="0" fontId="30" fillId="5" borderId="2" xfId="0" applyFont="1" applyFill="1" applyBorder="1" applyAlignment="1" applyProtection="1">
      <alignment horizontal="center"/>
    </xf>
    <xf numFmtId="0" fontId="30" fillId="5" borderId="25" xfId="0" applyFont="1" applyFill="1" applyBorder="1" applyAlignment="1" applyProtection="1">
      <alignment horizontal="center"/>
    </xf>
    <xf numFmtId="0" fontId="30" fillId="5" borderId="43" xfId="0" applyFont="1" applyFill="1" applyBorder="1" applyAlignment="1" applyProtection="1">
      <alignment horizontal="center"/>
    </xf>
    <xf numFmtId="0" fontId="30" fillId="0" borderId="31" xfId="0" applyFont="1" applyBorder="1"/>
    <xf numFmtId="0" fontId="35" fillId="0" borderId="1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/>
    </xf>
    <xf numFmtId="0" fontId="34" fillId="0" borderId="0" xfId="0" applyFont="1" applyBorder="1"/>
    <xf numFmtId="0" fontId="34" fillId="0" borderId="0" xfId="0" applyFont="1" applyBorder="1" applyAlignment="1">
      <alignment horizontal="center" vertical="center"/>
    </xf>
    <xf numFmtId="0" fontId="34" fillId="0" borderId="32" xfId="0" applyFont="1" applyBorder="1"/>
    <xf numFmtId="0" fontId="34" fillId="0" borderId="31" xfId="0" applyFont="1" applyBorder="1"/>
    <xf numFmtId="0" fontId="34" fillId="0" borderId="27" xfId="0" applyFont="1" applyBorder="1"/>
    <xf numFmtId="0" fontId="34" fillId="0" borderId="28" xfId="0" applyFont="1" applyBorder="1"/>
    <xf numFmtId="0" fontId="34" fillId="0" borderId="29" xfId="0" applyFont="1" applyBorder="1"/>
    <xf numFmtId="0" fontId="35" fillId="0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</xf>
    <xf numFmtId="0" fontId="35" fillId="2" borderId="33" xfId="0" applyFont="1" applyFill="1" applyBorder="1" applyAlignment="1" applyProtection="1">
      <alignment horizontal="center" vertical="center" wrapText="1"/>
    </xf>
    <xf numFmtId="0" fontId="35" fillId="0" borderId="3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5" borderId="34" xfId="0" applyFont="1" applyFill="1" applyBorder="1" applyAlignment="1" applyProtection="1">
      <alignment horizontal="center"/>
    </xf>
    <xf numFmtId="0" fontId="35" fillId="5" borderId="21" xfId="0" applyFont="1" applyFill="1" applyBorder="1" applyAlignment="1" applyProtection="1">
      <alignment horizontal="center"/>
    </xf>
    <xf numFmtId="0" fontId="35" fillId="5" borderId="14" xfId="0" applyFont="1" applyFill="1" applyBorder="1" applyAlignment="1" applyProtection="1">
      <alignment horizontal="center"/>
    </xf>
    <xf numFmtId="0" fontId="35" fillId="0" borderId="34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2" borderId="13" xfId="0" applyFont="1" applyFill="1" applyBorder="1" applyAlignment="1" applyProtection="1">
      <alignment horizontal="center" vertical="center"/>
    </xf>
    <xf numFmtId="0" fontId="35" fillId="2" borderId="21" xfId="0" applyFont="1" applyFill="1" applyBorder="1" applyAlignment="1" applyProtection="1">
      <alignment horizontal="center" vertical="center"/>
    </xf>
    <xf numFmtId="0" fontId="35" fillId="2" borderId="37" xfId="0" applyFont="1" applyFill="1" applyBorder="1" applyAlignment="1" applyProtection="1">
      <alignment horizontal="center" vertical="center"/>
    </xf>
    <xf numFmtId="0" fontId="35" fillId="2" borderId="14" xfId="0" applyFont="1" applyFill="1" applyBorder="1" applyAlignment="1" applyProtection="1">
      <alignment horizontal="center" vertical="center"/>
    </xf>
    <xf numFmtId="0" fontId="31" fillId="4" borderId="4" xfId="0" applyFont="1" applyFill="1" applyBorder="1" applyAlignment="1" applyProtection="1">
      <alignment horizontal="center" vertical="center" wrapText="1"/>
    </xf>
    <xf numFmtId="0" fontId="31" fillId="4" borderId="6" xfId="0" applyFont="1" applyFill="1" applyBorder="1" applyAlignment="1" applyProtection="1">
      <alignment horizontal="center" vertical="center" wrapText="1"/>
    </xf>
    <xf numFmtId="0" fontId="31" fillId="4" borderId="5" xfId="0" applyFont="1" applyFill="1" applyBorder="1" applyAlignment="1" applyProtection="1">
      <alignment horizontal="center" vertical="center" wrapText="1"/>
    </xf>
    <xf numFmtId="0" fontId="35" fillId="0" borderId="3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166" fontId="30" fillId="5" borderId="39" xfId="2" applyNumberFormat="1" applyFont="1" applyFill="1" applyBorder="1" applyAlignment="1" applyProtection="1">
      <alignment horizontal="center"/>
    </xf>
    <xf numFmtId="166" fontId="30" fillId="5" borderId="22" xfId="2" applyNumberFormat="1" applyFont="1" applyFill="1" applyBorder="1" applyAlignment="1" applyProtection="1">
      <alignment horizontal="center"/>
    </xf>
    <xf numFmtId="166" fontId="30" fillId="5" borderId="13" xfId="2" applyNumberFormat="1" applyFont="1" applyFill="1" applyBorder="1" applyAlignment="1" applyProtection="1">
      <alignment horizontal="center"/>
    </xf>
    <xf numFmtId="166" fontId="30" fillId="5" borderId="21" xfId="2" applyNumberFormat="1" applyFont="1" applyFill="1" applyBorder="1" applyAlignment="1" applyProtection="1">
      <alignment horizontal="center"/>
    </xf>
    <xf numFmtId="166" fontId="30" fillId="5" borderId="14" xfId="2" applyNumberFormat="1" applyFont="1" applyFill="1" applyBorder="1" applyAlignment="1" applyProtection="1">
      <alignment horizontal="center"/>
    </xf>
    <xf numFmtId="0" fontId="35" fillId="16" borderId="44" xfId="0" applyFont="1" applyFill="1" applyBorder="1" applyAlignment="1">
      <alignment horizontal="left" vertical="center" wrapText="1"/>
    </xf>
    <xf numFmtId="0" fontId="35" fillId="16" borderId="23" xfId="0" applyFont="1" applyFill="1" applyBorder="1" applyAlignment="1">
      <alignment horizontal="left" vertical="center" wrapText="1"/>
    </xf>
    <xf numFmtId="0" fontId="35" fillId="16" borderId="19" xfId="0" applyFont="1" applyFill="1" applyBorder="1" applyAlignment="1">
      <alignment horizontal="left" vertical="center" wrapText="1"/>
    </xf>
    <xf numFmtId="0" fontId="35" fillId="16" borderId="34" xfId="0" applyFont="1" applyFill="1" applyBorder="1" applyAlignment="1">
      <alignment horizontal="left" vertical="center" wrapText="1"/>
    </xf>
    <xf numFmtId="0" fontId="35" fillId="16" borderId="21" xfId="0" applyFont="1" applyFill="1" applyBorder="1" applyAlignment="1">
      <alignment horizontal="left" vertical="center" wrapText="1"/>
    </xf>
    <xf numFmtId="0" fontId="35" fillId="16" borderId="14" xfId="0" applyFont="1" applyFill="1" applyBorder="1" applyAlignment="1">
      <alignment horizontal="left" vertical="center" wrapText="1"/>
    </xf>
    <xf numFmtId="0" fontId="35" fillId="16" borderId="42" xfId="0" applyFont="1" applyFill="1" applyBorder="1" applyAlignment="1">
      <alignment horizontal="left" vertical="center" wrapText="1"/>
    </xf>
    <xf numFmtId="0" fontId="35" fillId="16" borderId="25" xfId="0" applyFont="1" applyFill="1" applyBorder="1" applyAlignment="1">
      <alignment horizontal="left" vertical="center" wrapText="1"/>
    </xf>
    <xf numFmtId="0" fontId="35" fillId="16" borderId="18" xfId="0" applyFont="1" applyFill="1" applyBorder="1" applyAlignment="1">
      <alignment horizontal="left" vertical="center" wrapText="1"/>
    </xf>
    <xf numFmtId="0" fontId="32" fillId="14" borderId="15" xfId="0" applyFont="1" applyFill="1" applyBorder="1" applyAlignment="1" applyProtection="1">
      <alignment horizontal="center" vertical="center"/>
    </xf>
    <xf numFmtId="0" fontId="32" fillId="14" borderId="16" xfId="0" applyFont="1" applyFill="1" applyBorder="1" applyAlignment="1" applyProtection="1">
      <alignment horizontal="center" vertical="center"/>
    </xf>
    <xf numFmtId="0" fontId="32" fillId="14" borderId="17" xfId="0" applyFont="1" applyFill="1" applyBorder="1" applyAlignment="1" applyProtection="1">
      <alignment horizontal="center" vertical="center"/>
    </xf>
    <xf numFmtId="0" fontId="32" fillId="14" borderId="31" xfId="0" applyFont="1" applyFill="1" applyBorder="1" applyAlignment="1" applyProtection="1">
      <alignment horizontal="center" vertical="center"/>
    </xf>
    <xf numFmtId="0" fontId="32" fillId="14" borderId="0" xfId="0" applyFont="1" applyFill="1" applyBorder="1" applyAlignment="1" applyProtection="1">
      <alignment horizontal="center" vertical="center"/>
    </xf>
    <xf numFmtId="0" fontId="32" fillId="14" borderId="32" xfId="0" applyFont="1" applyFill="1" applyBorder="1" applyAlignment="1" applyProtection="1">
      <alignment horizontal="center" vertical="center"/>
    </xf>
    <xf numFmtId="0" fontId="30" fillId="5" borderId="13" xfId="0" applyFont="1" applyFill="1" applyBorder="1" applyAlignment="1" applyProtection="1">
      <alignment horizontal="center"/>
    </xf>
    <xf numFmtId="0" fontId="30" fillId="5" borderId="21" xfId="0" applyFont="1" applyFill="1" applyBorder="1" applyAlignment="1" applyProtection="1">
      <alignment horizontal="center"/>
    </xf>
    <xf numFmtId="0" fontId="30" fillId="5" borderId="14" xfId="0" applyFont="1" applyFill="1" applyBorder="1" applyAlignment="1" applyProtection="1">
      <alignment horizontal="center"/>
    </xf>
    <xf numFmtId="0" fontId="30" fillId="5" borderId="13" xfId="0" applyFont="1" applyFill="1" applyBorder="1" applyAlignment="1" applyProtection="1">
      <alignment horizontal="center" wrapText="1"/>
    </xf>
    <xf numFmtId="0" fontId="35" fillId="2" borderId="34" xfId="0" applyFont="1" applyFill="1" applyBorder="1" applyAlignment="1" applyProtection="1">
      <alignment horizontal="left" vertical="center"/>
    </xf>
    <xf numFmtId="0" fontId="35" fillId="2" borderId="14" xfId="0" applyFont="1" applyFill="1" applyBorder="1" applyAlignment="1" applyProtection="1">
      <alignment horizontal="left" vertical="center"/>
    </xf>
    <xf numFmtId="0" fontId="31" fillId="13" borderId="4" xfId="0" applyFont="1" applyFill="1" applyBorder="1" applyAlignment="1" applyProtection="1">
      <alignment vertical="center" wrapText="1"/>
    </xf>
    <xf numFmtId="0" fontId="34" fillId="0" borderId="6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31" fillId="15" borderId="4" xfId="0" applyFont="1" applyFill="1" applyBorder="1" applyAlignment="1" applyProtection="1">
      <alignment horizontal="left" vertical="center" wrapText="1"/>
    </xf>
    <xf numFmtId="0" fontId="31" fillId="15" borderId="6" xfId="0" applyFont="1" applyFill="1" applyBorder="1" applyAlignment="1" applyProtection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35" fillId="5" borderId="41" xfId="0" applyFont="1" applyFill="1" applyBorder="1" applyAlignment="1" applyProtection="1">
      <alignment horizontal="center"/>
    </xf>
    <xf numFmtId="0" fontId="35" fillId="5" borderId="26" xfId="0" applyFont="1" applyFill="1" applyBorder="1" applyAlignment="1" applyProtection="1">
      <alignment horizontal="center"/>
    </xf>
    <xf numFmtId="0" fontId="35" fillId="5" borderId="30" xfId="0" applyFont="1" applyFill="1" applyBorder="1" applyAlignment="1" applyProtection="1">
      <alignment horizontal="center"/>
    </xf>
    <xf numFmtId="0" fontId="32" fillId="14" borderId="31" xfId="0" applyFont="1" applyFill="1" applyBorder="1" applyAlignment="1" applyProtection="1">
      <alignment horizontal="center" vertical="center" wrapText="1"/>
    </xf>
    <xf numFmtId="0" fontId="32" fillId="14" borderId="0" xfId="0" applyFont="1" applyFill="1" applyBorder="1" applyAlignment="1" applyProtection="1">
      <alignment horizontal="center" vertical="center" wrapText="1"/>
    </xf>
    <xf numFmtId="0" fontId="32" fillId="14" borderId="32" xfId="0" applyFont="1" applyFill="1" applyBorder="1" applyAlignment="1" applyProtection="1">
      <alignment horizontal="center" vertical="center" wrapText="1"/>
    </xf>
    <xf numFmtId="0" fontId="35" fillId="2" borderId="3" xfId="0" applyFont="1" applyFill="1" applyBorder="1" applyAlignment="1" applyProtection="1">
      <alignment horizontal="center" vertical="center"/>
    </xf>
    <xf numFmtId="0" fontId="35" fillId="2" borderId="35" xfId="0" applyFont="1" applyFill="1" applyBorder="1" applyAlignment="1" applyProtection="1">
      <alignment horizontal="center" vertical="center"/>
    </xf>
    <xf numFmtId="0" fontId="35" fillId="15" borderId="4" xfId="0" applyFont="1" applyFill="1" applyBorder="1" applyAlignment="1" applyProtection="1">
      <alignment horizontal="left" vertical="center" wrapText="1"/>
    </xf>
    <xf numFmtId="166" fontId="31" fillId="2" borderId="13" xfId="2" applyNumberFormat="1" applyFont="1" applyFill="1" applyBorder="1" applyAlignment="1" applyProtection="1">
      <alignment horizontal="center" vertical="center"/>
    </xf>
    <xf numFmtId="166" fontId="31" fillId="2" borderId="21" xfId="2" applyNumberFormat="1" applyFont="1" applyFill="1" applyBorder="1" applyAlignment="1" applyProtection="1">
      <alignment horizontal="center" vertical="center"/>
    </xf>
    <xf numFmtId="166" fontId="31" fillId="2" borderId="37" xfId="2" applyNumberFormat="1" applyFont="1" applyFill="1" applyBorder="1" applyAlignment="1" applyProtection="1">
      <alignment horizontal="center" vertical="center"/>
    </xf>
    <xf numFmtId="166" fontId="35" fillId="16" borderId="20" xfId="2" applyNumberFormat="1" applyFont="1" applyFill="1" applyBorder="1" applyAlignment="1" applyProtection="1">
      <alignment horizontal="left" vertical="center"/>
    </xf>
    <xf numFmtId="166" fontId="35" fillId="16" borderId="23" xfId="2" applyNumberFormat="1" applyFont="1" applyFill="1" applyBorder="1" applyAlignment="1" applyProtection="1">
      <alignment horizontal="left" vertical="center"/>
    </xf>
    <xf numFmtId="166" fontId="35" fillId="16" borderId="40" xfId="2" applyNumberFormat="1" applyFont="1" applyFill="1" applyBorder="1" applyAlignment="1" applyProtection="1">
      <alignment horizontal="left" vertical="center"/>
    </xf>
    <xf numFmtId="0" fontId="30" fillId="5" borderId="1" xfId="0" applyFont="1" applyFill="1" applyBorder="1" applyAlignment="1" applyProtection="1">
      <alignment horizontal="center"/>
    </xf>
    <xf numFmtId="0" fontId="30" fillId="5" borderId="38" xfId="0" applyFont="1" applyFill="1" applyBorder="1" applyAlignment="1" applyProtection="1">
      <alignment horizontal="center"/>
    </xf>
    <xf numFmtId="0" fontId="30" fillId="5" borderId="3" xfId="0" applyFont="1" applyFill="1" applyBorder="1" applyAlignment="1" applyProtection="1">
      <alignment horizontal="center"/>
    </xf>
    <xf numFmtId="0" fontId="30" fillId="5" borderId="35" xfId="0" applyFont="1" applyFill="1" applyBorder="1" applyAlignment="1" applyProtection="1">
      <alignment horizontal="center"/>
    </xf>
    <xf numFmtId="166" fontId="30" fillId="5" borderId="20" xfId="2" applyNumberFormat="1" applyFont="1" applyFill="1" applyBorder="1" applyAlignment="1" applyProtection="1">
      <alignment horizontal="center"/>
    </xf>
    <xf numFmtId="166" fontId="30" fillId="5" borderId="23" xfId="2" applyNumberFormat="1" applyFont="1" applyFill="1" applyBorder="1" applyAlignment="1" applyProtection="1">
      <alignment horizontal="center"/>
    </xf>
    <xf numFmtId="166" fontId="30" fillId="5" borderId="40" xfId="2" applyNumberFormat="1" applyFont="1" applyFill="1" applyBorder="1" applyAlignment="1" applyProtection="1">
      <alignment horizontal="center"/>
    </xf>
    <xf numFmtId="0" fontId="35" fillId="13" borderId="47" xfId="0" applyFont="1" applyFill="1" applyBorder="1" applyAlignment="1" applyProtection="1">
      <alignment horizontal="center"/>
    </xf>
    <xf numFmtId="0" fontId="35" fillId="13" borderId="48" xfId="0" applyFont="1" applyFill="1" applyBorder="1" applyAlignment="1" applyProtection="1">
      <alignment horizontal="center"/>
    </xf>
    <xf numFmtId="0" fontId="35" fillId="0" borderId="36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/>
    </xf>
    <xf numFmtId="0" fontId="35" fillId="2" borderId="37" xfId="0" applyFont="1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/>
    </xf>
    <xf numFmtId="0" fontId="30" fillId="2" borderId="38" xfId="0" applyFont="1" applyFill="1" applyBorder="1" applyAlignment="1" applyProtection="1">
      <alignment horizontal="center"/>
    </xf>
    <xf numFmtId="0" fontId="30" fillId="2" borderId="47" xfId="0" applyFont="1" applyFill="1" applyBorder="1" applyAlignment="1" applyProtection="1">
      <alignment horizontal="center"/>
    </xf>
    <xf numFmtId="0" fontId="30" fillId="2" borderId="48" xfId="0" applyFont="1" applyFill="1" applyBorder="1" applyAlignment="1" applyProtection="1">
      <alignment horizontal="center"/>
    </xf>
    <xf numFmtId="0" fontId="30" fillId="5" borderId="41" xfId="0" applyFont="1" applyFill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5" fillId="2" borderId="25" xfId="0" applyFont="1" applyFill="1" applyBorder="1" applyAlignment="1">
      <alignment horizontal="center" vertical="center"/>
    </xf>
    <xf numFmtId="0" fontId="35" fillId="2" borderId="43" xfId="0" applyFont="1" applyFill="1" applyBorder="1" applyAlignment="1">
      <alignment horizontal="center" vertical="center"/>
    </xf>
    <xf numFmtId="0" fontId="35" fillId="2" borderId="33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166" fontId="35" fillId="16" borderId="2" xfId="2" applyNumberFormat="1" applyFont="1" applyFill="1" applyBorder="1" applyAlignment="1" applyProtection="1">
      <alignment horizontal="left" vertical="center"/>
    </xf>
    <xf numFmtId="166" fontId="35" fillId="16" borderId="25" xfId="2" applyNumberFormat="1" applyFont="1" applyFill="1" applyBorder="1" applyAlignment="1" applyProtection="1">
      <alignment horizontal="left" vertical="center"/>
    </xf>
    <xf numFmtId="166" fontId="35" fillId="16" borderId="43" xfId="2" applyNumberFormat="1" applyFont="1" applyFill="1" applyBorder="1" applyAlignment="1" applyProtection="1">
      <alignment horizontal="left" vertical="center"/>
    </xf>
    <xf numFmtId="166" fontId="35" fillId="16" borderId="13" xfId="2" applyNumberFormat="1" applyFont="1" applyFill="1" applyBorder="1" applyAlignment="1" applyProtection="1">
      <alignment horizontal="left" vertical="center"/>
    </xf>
    <xf numFmtId="166" fontId="35" fillId="16" borderId="21" xfId="2" applyNumberFormat="1" applyFont="1" applyFill="1" applyBorder="1" applyAlignment="1" applyProtection="1">
      <alignment horizontal="left" vertical="center"/>
    </xf>
    <xf numFmtId="166" fontId="35" fillId="16" borderId="37" xfId="2" applyNumberFormat="1" applyFont="1" applyFill="1" applyBorder="1" applyAlignment="1" applyProtection="1">
      <alignment horizontal="left" vertical="center"/>
    </xf>
  </cellXfs>
  <cellStyles count="3">
    <cellStyle name="Millares" xfId="2" builtinId="3"/>
    <cellStyle name="Normal" xfId="0" builtinId="0"/>
    <cellStyle name="Normal_Hoja1" xfId="1" xr:uid="{00000000-0005-0000-0000-000002000000}"/>
  </cellStyles>
  <dxfs count="1">
    <dxf>
      <font>
        <strike val="0"/>
      </font>
      <border diagonalUp="0" diagonalDown="0">
        <left/>
        <right/>
        <top/>
        <bottom/>
        <vertical/>
        <horizontal/>
      </border>
    </dxf>
  </dxfs>
  <tableStyles count="3" defaultTableStyle="Estilo de tabla 1" defaultPivotStyle="PivotStyleLight16">
    <tableStyle name="Estilo de tabla 1" pivot="0" count="0" xr9:uid="{00000000-0011-0000-FFFF-FFFF00000000}"/>
    <tableStyle name="Estilo de tabla 2" pivot="0" count="1" xr9:uid="{00000000-0011-0000-FFFF-FFFF01000000}">
      <tableStyleElement type="wholeTable" dxfId="0"/>
    </tableStyle>
    <tableStyle name="RANGO" pivot="0" count="0" xr9:uid="{00000000-0011-0000-FFFF-FFFF02000000}"/>
  </tableStyles>
  <colors>
    <mruColors>
      <color rgb="FFA3E13F"/>
      <color rgb="FFFDB9F8"/>
      <color rgb="FFDDDDDD"/>
      <color rgb="FF800000"/>
      <color rgb="FF585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96</xdr:row>
      <xdr:rowOff>156883</xdr:rowOff>
    </xdr:from>
    <xdr:to>
      <xdr:col>11</xdr:col>
      <xdr:colOff>0</xdr:colOff>
      <xdr:row>98</xdr:row>
      <xdr:rowOff>67234</xdr:rowOff>
    </xdr:to>
    <xdr:sp macro="[0]!ElimAmpl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104679" y="39413490"/>
          <a:ext cx="0" cy="318565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R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ELIMINAR LÍNEAS </a:t>
          </a:r>
          <a:endParaRPr lang="es-CR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2</xdr:col>
      <xdr:colOff>523875</xdr:colOff>
      <xdr:row>2</xdr:row>
      <xdr:rowOff>820554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6350" y="0"/>
          <a:ext cx="2638425" cy="175400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1447800</xdr:colOff>
      <xdr:row>0</xdr:row>
      <xdr:rowOff>171450</xdr:rowOff>
    </xdr:from>
    <xdr:to>
      <xdr:col>9</xdr:col>
      <xdr:colOff>2924175</xdr:colOff>
      <xdr:row>2</xdr:row>
      <xdr:rowOff>752475</xdr:rowOff>
    </xdr:to>
    <xdr:pic>
      <xdr:nvPicPr>
        <xdr:cNvPr id="3" name="0 Imagen" descr="LogoNUEV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850350" y="171450"/>
          <a:ext cx="1476375" cy="1514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W102"/>
  <sheetViews>
    <sheetView showGridLines="0" showRowColHeaders="0" zoomScale="70" zoomScaleNormal="70" zoomScaleSheetLayoutView="80" workbookViewId="0">
      <selection activeCell="E10" sqref="E10"/>
    </sheetView>
  </sheetViews>
  <sheetFormatPr baseColWidth="10" defaultColWidth="11.44140625" defaultRowHeight="13.8" x14ac:dyDescent="0.3"/>
  <cols>
    <col min="1" max="1" width="21.44140625" style="5" customWidth="1"/>
    <col min="2" max="2" width="16.6640625" style="5" bestFit="1" customWidth="1"/>
    <col min="3" max="3" width="16.88671875" style="4" bestFit="1" customWidth="1"/>
    <col min="4" max="4" width="31" style="6" customWidth="1"/>
    <col min="5" max="5" width="21" style="3" customWidth="1"/>
    <col min="6" max="6" width="22" style="3" customWidth="1"/>
    <col min="7" max="7" width="18.5546875" style="3" customWidth="1"/>
    <col min="8" max="8" width="18.44140625" style="3" customWidth="1"/>
    <col min="9" max="9" width="22.6640625" style="3" customWidth="1"/>
    <col min="10" max="10" width="65.109375" style="4" customWidth="1"/>
    <col min="11" max="11" width="29.6640625" style="4" customWidth="1"/>
    <col min="12" max="12" width="38.44140625" style="7" customWidth="1"/>
    <col min="13" max="13" width="31.33203125" style="4" customWidth="1"/>
    <col min="14" max="14" width="21.5546875" style="4" customWidth="1"/>
    <col min="15" max="15" width="22.5546875" style="4" customWidth="1"/>
    <col min="16" max="17" width="11.44140625" style="4"/>
    <col min="18" max="18" width="20.44140625" style="4" customWidth="1"/>
    <col min="19" max="19" width="19.6640625" style="7" hidden="1" customWidth="1"/>
    <col min="20" max="20" width="24.6640625" style="4" hidden="1" customWidth="1"/>
    <col min="21" max="21" width="46.109375" style="4" hidden="1" customWidth="1"/>
    <col min="22" max="24" width="0" style="4" hidden="1" customWidth="1"/>
    <col min="25" max="16384" width="11.44140625" style="4"/>
  </cols>
  <sheetData>
    <row r="1" spans="1:23" ht="21" customHeight="1" thickBot="1" x14ac:dyDescent="0.35">
      <c r="A1" s="41" t="s">
        <v>190</v>
      </c>
      <c r="B1" s="30" t="s">
        <v>237</v>
      </c>
      <c r="C1" s="31" t="s">
        <v>238</v>
      </c>
      <c r="D1" s="32" t="s">
        <v>239</v>
      </c>
      <c r="E1" s="30" t="s">
        <v>240</v>
      </c>
      <c r="F1" s="33" t="s">
        <v>241</v>
      </c>
      <c r="G1" s="33" t="s">
        <v>242</v>
      </c>
      <c r="H1" s="33" t="s">
        <v>243</v>
      </c>
      <c r="I1" s="33" t="s">
        <v>244</v>
      </c>
      <c r="J1" s="34" t="s">
        <v>245</v>
      </c>
      <c r="K1" s="35" t="s">
        <v>246</v>
      </c>
      <c r="L1" s="36" t="s">
        <v>247</v>
      </c>
      <c r="M1" s="37" t="s">
        <v>248</v>
      </c>
      <c r="N1" s="37" t="s">
        <v>249</v>
      </c>
      <c r="O1" s="38" t="s">
        <v>250</v>
      </c>
      <c r="S1" s="8"/>
      <c r="T1" s="9"/>
    </row>
    <row r="2" spans="1:23" s="10" customFormat="1" ht="14.4" x14ac:dyDescent="0.3">
      <c r="A2" s="41" t="str">
        <f>IF('CASOS ayud. téc.'!$C2="","",57301)</f>
        <v/>
      </c>
      <c r="B2" s="30" t="str">
        <f>IFERROR(VLOOKUP('CASOS ayud. téc.'!$C2,#REF!,5,1),"")</f>
        <v/>
      </c>
      <c r="C2" s="31"/>
      <c r="D2" s="32" t="str">
        <f>IFERROR(VLOOKUP('CASOS ayud. téc.'!$C2,#REF!,7,1),"")</f>
        <v/>
      </c>
      <c r="E2" s="30"/>
      <c r="F2" s="33"/>
      <c r="G2" s="33"/>
      <c r="H2" s="33"/>
      <c r="I2" s="33"/>
      <c r="J2" s="34"/>
      <c r="K2" s="35"/>
      <c r="L2" s="36">
        <f>SUM(L4:L93)</f>
        <v>74542000</v>
      </c>
      <c r="M2" s="37"/>
      <c r="N2" s="37"/>
      <c r="O2" s="38" t="e">
        <f>'CASOS ayud. téc.'!#REF!-'CASOS ayud. téc.'!$L2</f>
        <v>#REF!</v>
      </c>
      <c r="P2" s="4"/>
      <c r="Q2" s="4"/>
      <c r="R2" s="4"/>
      <c r="S2" s="7" t="s">
        <v>9</v>
      </c>
      <c r="T2" s="10" t="s">
        <v>14</v>
      </c>
    </row>
    <row r="3" spans="1:23" s="15" customFormat="1" ht="27.75" customHeight="1" x14ac:dyDescent="0.3">
      <c r="A3" s="42" t="str">
        <f>IF('CASOS ayud. téc.'!$C3="","",57301)</f>
        <v/>
      </c>
      <c r="B3" s="43" t="str">
        <f>IFERROR(VLOOKUP('CASOS ayud. téc.'!$C3,#REF!,5,1),"")</f>
        <v/>
      </c>
      <c r="C3" s="44"/>
      <c r="D3" s="45" t="str">
        <f>IFERROR(VLOOKUP('CASOS ayud. téc.'!$C3,#REF!,7,1),"")</f>
        <v/>
      </c>
      <c r="E3" s="46"/>
      <c r="F3" s="46"/>
      <c r="G3" s="46"/>
      <c r="H3" s="46"/>
      <c r="I3" s="46"/>
      <c r="J3" s="44"/>
      <c r="K3" s="47"/>
      <c r="L3" s="48" t="s">
        <v>8</v>
      </c>
      <c r="M3" s="49"/>
      <c r="N3" s="49"/>
      <c r="O3" s="241"/>
      <c r="S3" s="15" t="s">
        <v>10</v>
      </c>
      <c r="T3" s="15" t="s">
        <v>15</v>
      </c>
    </row>
    <row r="4" spans="1:23" ht="15.6" x14ac:dyDescent="0.3">
      <c r="A4" s="50">
        <f>IF('CASOS ayud. téc.'!$C4="","",57301)</f>
        <v>57301</v>
      </c>
      <c r="B4" s="51" t="str">
        <f>IFERROR(VLOOKUP('CASOS ayud. téc.'!$C4,#REF!,5,1),"")</f>
        <v/>
      </c>
      <c r="C4" s="52">
        <v>4847</v>
      </c>
      <c r="D4" s="53" t="str">
        <f>IFERROR(VLOOKUP('CASOS ayud. téc.'!$C4,#REF!,7,1),"")</f>
        <v/>
      </c>
      <c r="E4" s="54"/>
      <c r="F4" s="53" t="s">
        <v>17</v>
      </c>
      <c r="G4" s="53" t="s">
        <v>18</v>
      </c>
      <c r="H4" s="53" t="s">
        <v>19</v>
      </c>
      <c r="I4" s="55">
        <v>1</v>
      </c>
      <c r="J4" s="56" t="s">
        <v>171</v>
      </c>
      <c r="K4" s="57" t="s">
        <v>192</v>
      </c>
      <c r="L4" s="58">
        <v>2600000</v>
      </c>
      <c r="M4" s="59"/>
      <c r="N4" s="60" t="s">
        <v>10</v>
      </c>
      <c r="O4" s="242"/>
      <c r="T4" s="4" t="s">
        <v>11</v>
      </c>
      <c r="V4" s="4" t="s">
        <v>235</v>
      </c>
    </row>
    <row r="5" spans="1:23" ht="15.6" x14ac:dyDescent="0.3">
      <c r="A5" s="61">
        <f>IF('CASOS ayud. téc.'!$C5="","",57301)</f>
        <v>57301</v>
      </c>
      <c r="B5" s="62" t="str">
        <f>IFERROR(VLOOKUP('CASOS ayud. téc.'!$C5,#REF!,5,1),"")</f>
        <v/>
      </c>
      <c r="C5" s="63">
        <v>2263</v>
      </c>
      <c r="D5" s="64" t="str">
        <f>IFERROR(VLOOKUP('CASOS ayud. téc.'!$C5,#REF!,7,1),"")</f>
        <v/>
      </c>
      <c r="E5" s="65"/>
      <c r="F5" s="64" t="s">
        <v>20</v>
      </c>
      <c r="G5" s="64" t="s">
        <v>21</v>
      </c>
      <c r="H5" s="64" t="s">
        <v>22</v>
      </c>
      <c r="I5" s="66">
        <v>2</v>
      </c>
      <c r="J5" s="67" t="s">
        <v>167</v>
      </c>
      <c r="K5" s="68"/>
      <c r="L5" s="69">
        <v>0</v>
      </c>
      <c r="M5" s="70"/>
      <c r="N5" s="71" t="s">
        <v>10</v>
      </c>
      <c r="O5" s="243"/>
      <c r="V5" s="4" t="s">
        <v>234</v>
      </c>
    </row>
    <row r="6" spans="1:23" ht="14.4" x14ac:dyDescent="0.3">
      <c r="A6" s="72">
        <f>IF('CASOS ayud. téc.'!$C6="","",57301)</f>
        <v>57301</v>
      </c>
      <c r="B6" s="73" t="str">
        <f>IFERROR(VLOOKUP('CASOS ayud. téc.'!$C6,#REF!,5,1),"")</f>
        <v/>
      </c>
      <c r="C6" s="74">
        <v>2263</v>
      </c>
      <c r="D6" s="75" t="str">
        <f>IFERROR(VLOOKUP('CASOS ayud. téc.'!$C6,#REF!,7,1),"")</f>
        <v/>
      </c>
      <c r="E6" s="73"/>
      <c r="F6" s="75" t="s">
        <v>20</v>
      </c>
      <c r="G6" s="75" t="s">
        <v>21</v>
      </c>
      <c r="H6" s="75" t="s">
        <v>209</v>
      </c>
      <c r="I6" s="76">
        <v>2</v>
      </c>
      <c r="J6" s="77" t="s">
        <v>161</v>
      </c>
      <c r="K6" s="78"/>
      <c r="L6" s="79"/>
      <c r="M6" s="80"/>
      <c r="N6" s="81" t="s">
        <v>10</v>
      </c>
      <c r="O6" s="244"/>
      <c r="T6" s="4" t="s">
        <v>13</v>
      </c>
      <c r="V6" s="4" t="s">
        <v>232</v>
      </c>
    </row>
    <row r="7" spans="1:23" s="39" customFormat="1" ht="29.25" customHeight="1" x14ac:dyDescent="0.3">
      <c r="A7" s="61">
        <f>IF('CASOS ayud. téc.'!$C7="","",57301)</f>
        <v>57301</v>
      </c>
      <c r="B7" s="62" t="str">
        <f>IFERROR(VLOOKUP('CASOS ayud. téc.'!$C7,#REF!,5,1),"")</f>
        <v/>
      </c>
      <c r="C7" s="63">
        <v>4888</v>
      </c>
      <c r="D7" s="64" t="str">
        <f>IFERROR(VLOOKUP('CASOS ayud. téc.'!$C7,#REF!,7,1),"")</f>
        <v/>
      </c>
      <c r="E7" s="65"/>
      <c r="F7" s="64" t="s">
        <v>23</v>
      </c>
      <c r="G7" s="64" t="s">
        <v>24</v>
      </c>
      <c r="H7" s="64" t="s">
        <v>25</v>
      </c>
      <c r="I7" s="66">
        <v>3</v>
      </c>
      <c r="J7" s="67" t="s">
        <v>173</v>
      </c>
      <c r="K7" s="68"/>
      <c r="L7" s="69">
        <v>0</v>
      </c>
      <c r="M7" s="70"/>
      <c r="N7" s="71" t="s">
        <v>10</v>
      </c>
      <c r="O7" s="243"/>
      <c r="T7" s="39" t="s">
        <v>12</v>
      </c>
      <c r="V7" s="20" t="s">
        <v>233</v>
      </c>
      <c r="W7" s="20"/>
    </row>
    <row r="8" spans="1:23" s="10" customFormat="1" ht="48.75" customHeight="1" x14ac:dyDescent="0.3">
      <c r="A8" s="82">
        <f>IF('CASOS ayud. téc.'!$C8="","",57301)</f>
        <v>57301</v>
      </c>
      <c r="B8" s="83" t="str">
        <f>IFERROR(VLOOKUP('CASOS ayud. téc.'!$C8,#REF!,5,1),"")</f>
        <v/>
      </c>
      <c r="C8" s="84">
        <v>4103</v>
      </c>
      <c r="D8" s="85" t="str">
        <f>IFERROR(VLOOKUP('CASOS ayud. téc.'!$C8,#REF!,7,1),"")</f>
        <v/>
      </c>
      <c r="E8" s="86"/>
      <c r="F8" s="85" t="s">
        <v>26</v>
      </c>
      <c r="G8" s="85" t="s">
        <v>27</v>
      </c>
      <c r="H8" s="85" t="s">
        <v>28</v>
      </c>
      <c r="I8" s="87">
        <v>4</v>
      </c>
      <c r="J8" s="88" t="s">
        <v>172</v>
      </c>
      <c r="K8" s="89"/>
      <c r="L8" s="90">
        <v>329000</v>
      </c>
      <c r="M8" s="91"/>
      <c r="N8" s="92" t="s">
        <v>10</v>
      </c>
      <c r="O8" s="245"/>
      <c r="S8" s="17"/>
      <c r="T8" s="10" t="s">
        <v>16</v>
      </c>
      <c r="V8" s="10" t="s">
        <v>3</v>
      </c>
    </row>
    <row r="9" spans="1:23" s="10" customFormat="1" ht="48.75" customHeight="1" x14ac:dyDescent="0.3">
      <c r="A9" s="93">
        <f>IF('CASOS ayud. téc.'!$C9="","",57301)</f>
        <v>57301</v>
      </c>
      <c r="B9" s="94" t="str">
        <f>IFERROR(VLOOKUP('CASOS ayud. téc.'!$C9,#REF!,5,1),"")</f>
        <v/>
      </c>
      <c r="C9" s="95">
        <v>1369</v>
      </c>
      <c r="D9" s="96" t="str">
        <f>IFERROR(VLOOKUP('CASOS ayud. téc.'!$C9,#REF!,7,1),"")</f>
        <v/>
      </c>
      <c r="E9" s="94"/>
      <c r="F9" s="96" t="s">
        <v>29</v>
      </c>
      <c r="G9" s="96" t="s">
        <v>1</v>
      </c>
      <c r="H9" s="96" t="s">
        <v>30</v>
      </c>
      <c r="I9" s="97">
        <v>5</v>
      </c>
      <c r="J9" s="98" t="s">
        <v>210</v>
      </c>
      <c r="K9" s="68"/>
      <c r="L9" s="99">
        <v>0</v>
      </c>
      <c r="M9" s="100"/>
      <c r="N9" s="71" t="s">
        <v>10</v>
      </c>
      <c r="O9" s="243"/>
      <c r="S9" s="17"/>
      <c r="V9" s="7" t="s">
        <v>236</v>
      </c>
      <c r="W9" s="15"/>
    </row>
    <row r="10" spans="1:23" ht="45" customHeight="1" x14ac:dyDescent="0.3">
      <c r="A10" s="72" t="str">
        <f>IF('CASOS ayud. téc.'!$C10="","",57301)</f>
        <v/>
      </c>
      <c r="B10" s="73" t="str">
        <f>IFERROR(VLOOKUP('CASOS ayud. téc.'!$C10,#REF!,5,1),"")</f>
        <v/>
      </c>
      <c r="C10" s="74"/>
      <c r="D10" s="101" t="str">
        <f>IFERROR(VLOOKUP('CASOS ayud. téc.'!$C10,#REF!,7,1),"")</f>
        <v/>
      </c>
      <c r="E10" s="102"/>
      <c r="F10" s="101" t="s">
        <v>29</v>
      </c>
      <c r="G10" s="101" t="s">
        <v>1</v>
      </c>
      <c r="H10" s="101" t="s">
        <v>30</v>
      </c>
      <c r="I10" s="103">
        <v>5</v>
      </c>
      <c r="J10" s="104" t="s">
        <v>211</v>
      </c>
      <c r="K10" s="78"/>
      <c r="L10" s="105">
        <v>0</v>
      </c>
      <c r="M10" s="106"/>
      <c r="N10" s="81"/>
      <c r="O10" s="244"/>
    </row>
    <row r="11" spans="1:23" ht="45" customHeight="1" x14ac:dyDescent="0.3">
      <c r="A11" s="107" t="str">
        <f>IF('CASOS ayud. téc.'!$C11="","",57301)</f>
        <v/>
      </c>
      <c r="B11" s="65" t="str">
        <f>IFERROR(VLOOKUP('CASOS ayud. téc.'!$C11,#REF!,5,1),"")</f>
        <v/>
      </c>
      <c r="C11" s="63"/>
      <c r="D11" s="64" t="str">
        <f>IFERROR(VLOOKUP('CASOS ayud. téc.'!$C11,#REF!,7,1),"")</f>
        <v/>
      </c>
      <c r="E11" s="65"/>
      <c r="F11" s="64" t="s">
        <v>31</v>
      </c>
      <c r="G11" s="64" t="s">
        <v>32</v>
      </c>
      <c r="H11" s="64" t="s">
        <v>33</v>
      </c>
      <c r="I11" s="66">
        <v>6</v>
      </c>
      <c r="J11" s="67" t="s">
        <v>173</v>
      </c>
      <c r="K11" s="68"/>
      <c r="L11" s="69">
        <v>0</v>
      </c>
      <c r="M11" s="70"/>
      <c r="N11" s="71" t="s">
        <v>10</v>
      </c>
      <c r="O11" s="243"/>
      <c r="T11" s="18" t="s">
        <v>191</v>
      </c>
    </row>
    <row r="12" spans="1:23" s="10" customFormat="1" ht="45" customHeight="1" x14ac:dyDescent="0.3">
      <c r="A12" s="72" t="str">
        <f>IF('CASOS ayud. téc.'!$C12="","",57301)</f>
        <v/>
      </c>
      <c r="B12" s="73" t="str">
        <f>IFERROR(VLOOKUP('CASOS ayud. téc.'!$C12,#REF!,5,1),"")</f>
        <v/>
      </c>
      <c r="C12" s="74"/>
      <c r="D12" s="75" t="str">
        <f>IFERROR(VLOOKUP('CASOS ayud. téc.'!$C12,#REF!,7,1),"")</f>
        <v/>
      </c>
      <c r="E12" s="73"/>
      <c r="F12" s="75" t="s">
        <v>34</v>
      </c>
      <c r="G12" s="75" t="s">
        <v>35</v>
      </c>
      <c r="H12" s="75" t="s">
        <v>36</v>
      </c>
      <c r="I12" s="76">
        <v>7</v>
      </c>
      <c r="J12" s="77" t="s">
        <v>212</v>
      </c>
      <c r="K12" s="57"/>
      <c r="L12" s="79">
        <v>0</v>
      </c>
      <c r="M12" s="59"/>
      <c r="N12" s="108" t="s">
        <v>10</v>
      </c>
      <c r="O12" s="244"/>
      <c r="S12" s="17"/>
      <c r="T12" s="22"/>
    </row>
    <row r="13" spans="1:23" s="10" customFormat="1" ht="33.75" customHeight="1" x14ac:dyDescent="0.3">
      <c r="A13" s="93" t="str">
        <f>IF('CASOS ayud. téc.'!$C13="","",57301)</f>
        <v/>
      </c>
      <c r="B13" s="94" t="str">
        <f>IFERROR(VLOOKUP('CASOS ayud. téc.'!$C13,#REF!,5,1),"")</f>
        <v/>
      </c>
      <c r="C13" s="95"/>
      <c r="D13" s="96" t="str">
        <f>IFERROR(VLOOKUP('CASOS ayud. téc.'!$C13,#REF!,7,1),"")</f>
        <v/>
      </c>
      <c r="E13" s="94"/>
      <c r="F13" s="96" t="s">
        <v>34</v>
      </c>
      <c r="G13" s="96" t="s">
        <v>35</v>
      </c>
      <c r="H13" s="96" t="s">
        <v>36</v>
      </c>
      <c r="I13" s="97">
        <v>7</v>
      </c>
      <c r="J13" s="98" t="s">
        <v>213</v>
      </c>
      <c r="K13" s="68"/>
      <c r="L13" s="99"/>
      <c r="M13" s="109"/>
      <c r="N13" s="110"/>
      <c r="O13" s="243"/>
      <c r="S13" s="17"/>
    </row>
    <row r="14" spans="1:23" s="10" customFormat="1" ht="33.75" customHeight="1" x14ac:dyDescent="0.3">
      <c r="A14" s="72">
        <f>IF('CASOS ayud. téc.'!$C14="","",57301)</f>
        <v>57301</v>
      </c>
      <c r="B14" s="73" t="str">
        <f>IFERROR(VLOOKUP('CASOS ayud. téc.'!$C14,#REF!,5,1),"")</f>
        <v/>
      </c>
      <c r="C14" s="111">
        <v>2308</v>
      </c>
      <c r="D14" s="101" t="str">
        <f>IFERROR(VLOOKUP('CASOS ayud. téc.'!$C14,#REF!,7,1),"")</f>
        <v/>
      </c>
      <c r="E14" s="73"/>
      <c r="F14" s="101" t="s">
        <v>37</v>
      </c>
      <c r="G14" s="101" t="s">
        <v>38</v>
      </c>
      <c r="H14" s="101" t="s">
        <v>39</v>
      </c>
      <c r="I14" s="103">
        <v>8</v>
      </c>
      <c r="J14" s="104" t="s">
        <v>166</v>
      </c>
      <c r="K14" s="78" t="s">
        <v>192</v>
      </c>
      <c r="L14" s="105">
        <v>0</v>
      </c>
      <c r="M14" s="106"/>
      <c r="N14" s="81"/>
      <c r="O14" s="244"/>
      <c r="S14" s="17"/>
    </row>
    <row r="15" spans="1:23" s="10" customFormat="1" ht="33.75" customHeight="1" x14ac:dyDescent="0.3">
      <c r="A15" s="107">
        <f>IF('CASOS ayud. téc.'!$C15="","",57301)</f>
        <v>57301</v>
      </c>
      <c r="B15" s="65" t="str">
        <f>IFERROR(VLOOKUP('CASOS ayud. téc.'!$C15,#REF!,5,1),"")</f>
        <v/>
      </c>
      <c r="C15" s="95">
        <v>2308</v>
      </c>
      <c r="D15" s="96" t="str">
        <f>IFERROR(VLOOKUP('CASOS ayud. téc.'!$C15,#REF!,7,1),"")</f>
        <v/>
      </c>
      <c r="E15" s="65"/>
      <c r="F15" s="96" t="s">
        <v>37</v>
      </c>
      <c r="G15" s="96" t="s">
        <v>38</v>
      </c>
      <c r="H15" s="96" t="s">
        <v>39</v>
      </c>
      <c r="I15" s="97">
        <v>8</v>
      </c>
      <c r="J15" s="98" t="s">
        <v>161</v>
      </c>
      <c r="K15" s="112" t="s">
        <v>192</v>
      </c>
      <c r="L15" s="99">
        <v>0</v>
      </c>
      <c r="M15" s="109"/>
      <c r="N15" s="110"/>
      <c r="O15" s="243"/>
      <c r="S15" s="17"/>
    </row>
    <row r="16" spans="1:23" s="10" customFormat="1" ht="33.75" customHeight="1" x14ac:dyDescent="0.3">
      <c r="A16" s="72">
        <f>IF('CASOS ayud. téc.'!$C16="","",57301)</f>
        <v>57301</v>
      </c>
      <c r="B16" s="73" t="str">
        <f>IFERROR(VLOOKUP('CASOS ayud. téc.'!$C16,#REF!,5,1),"")</f>
        <v/>
      </c>
      <c r="C16" s="111">
        <v>2308</v>
      </c>
      <c r="D16" s="101" t="str">
        <f>IFERROR(VLOOKUP('CASOS ayud. téc.'!$C16,#REF!,7,1),"")</f>
        <v/>
      </c>
      <c r="E16" s="73"/>
      <c r="F16" s="101" t="s">
        <v>37</v>
      </c>
      <c r="G16" s="101" t="s">
        <v>38</v>
      </c>
      <c r="H16" s="101" t="s">
        <v>39</v>
      </c>
      <c r="I16" s="103">
        <v>8</v>
      </c>
      <c r="J16" s="104" t="s">
        <v>165</v>
      </c>
      <c r="K16" s="78" t="s">
        <v>192</v>
      </c>
      <c r="L16" s="105">
        <v>0</v>
      </c>
      <c r="M16" s="106"/>
      <c r="N16" s="81"/>
      <c r="O16" s="244"/>
      <c r="S16" s="17"/>
    </row>
    <row r="17" spans="1:20" ht="60" customHeight="1" x14ac:dyDescent="0.3">
      <c r="A17" s="107">
        <f>IF('CASOS ayud. téc.'!$C17="","",57301)</f>
        <v>57301</v>
      </c>
      <c r="B17" s="65" t="str">
        <f>IFERROR(VLOOKUP('CASOS ayud. téc.'!$C17,#REF!,5,1),"")</f>
        <v/>
      </c>
      <c r="C17" s="95">
        <v>2308</v>
      </c>
      <c r="D17" s="96" t="str">
        <f>IFERROR(VLOOKUP('CASOS ayud. téc.'!$C17,#REF!,7,1),"")</f>
        <v/>
      </c>
      <c r="E17" s="65"/>
      <c r="F17" s="96" t="s">
        <v>37</v>
      </c>
      <c r="G17" s="96" t="s">
        <v>38</v>
      </c>
      <c r="H17" s="96" t="s">
        <v>39</v>
      </c>
      <c r="I17" s="97">
        <v>8</v>
      </c>
      <c r="J17" s="98" t="s">
        <v>203</v>
      </c>
      <c r="K17" s="112" t="s">
        <v>192</v>
      </c>
      <c r="L17" s="99">
        <v>0</v>
      </c>
      <c r="M17" s="109"/>
      <c r="N17" s="110"/>
      <c r="O17" s="243"/>
      <c r="T17" s="19" t="s">
        <v>192</v>
      </c>
    </row>
    <row r="18" spans="1:20" s="15" customFormat="1" ht="41.25" customHeight="1" x14ac:dyDescent="0.3">
      <c r="A18" s="72" t="str">
        <f>IF('CASOS ayud. téc.'!$C18="","",57301)</f>
        <v/>
      </c>
      <c r="B18" s="73" t="str">
        <f>IFERROR(VLOOKUP('CASOS ayud. téc.'!$C18,#REF!,5,1),"")</f>
        <v/>
      </c>
      <c r="C18" s="74"/>
      <c r="D18" s="75" t="str">
        <f>IFERROR(VLOOKUP('CASOS ayud. téc.'!$C18,#REF!,7,1),"")</f>
        <v/>
      </c>
      <c r="E18" s="73"/>
      <c r="F18" s="75" t="s">
        <v>40</v>
      </c>
      <c r="G18" s="75" t="s">
        <v>41</v>
      </c>
      <c r="H18" s="75" t="s">
        <v>42</v>
      </c>
      <c r="I18" s="76">
        <v>9</v>
      </c>
      <c r="J18" s="104" t="s">
        <v>173</v>
      </c>
      <c r="K18" s="57"/>
      <c r="L18" s="79">
        <v>0</v>
      </c>
      <c r="M18" s="59"/>
      <c r="N18" s="108" t="s">
        <v>10</v>
      </c>
      <c r="O18" s="244"/>
      <c r="T18" s="19" t="s">
        <v>193</v>
      </c>
    </row>
    <row r="19" spans="1:20" s="15" customFormat="1" ht="38.25" customHeight="1" x14ac:dyDescent="0.3">
      <c r="A19" s="113" t="str">
        <f>IF('CASOS ayud. téc.'!$C19="","",57301)</f>
        <v/>
      </c>
      <c r="B19" s="114" t="str">
        <f>IFERROR(VLOOKUP('CASOS ayud. téc.'!$C19,#REF!,5,1),"")</f>
        <v/>
      </c>
      <c r="C19" s="115"/>
      <c r="D19" s="116" t="str">
        <f>IFERROR(VLOOKUP('CASOS ayud. téc.'!$C19,#REF!,7,1),"")</f>
        <v/>
      </c>
      <c r="E19" s="114"/>
      <c r="F19" s="116" t="s">
        <v>43</v>
      </c>
      <c r="G19" s="116" t="s">
        <v>44</v>
      </c>
      <c r="H19" s="116" t="s">
        <v>45</v>
      </c>
      <c r="I19" s="117">
        <v>10</v>
      </c>
      <c r="J19" s="118" t="s">
        <v>174</v>
      </c>
      <c r="K19" s="68" t="s">
        <v>192</v>
      </c>
      <c r="L19" s="119">
        <v>2800000</v>
      </c>
      <c r="M19" s="70"/>
      <c r="N19" s="120" t="s">
        <v>10</v>
      </c>
      <c r="O19" s="246"/>
      <c r="T19" s="19" t="s">
        <v>194</v>
      </c>
    </row>
    <row r="20" spans="1:20" ht="33" customHeight="1" x14ac:dyDescent="0.3">
      <c r="A20" s="121">
        <f>IF('CASOS ayud. téc.'!$C20="","",57301)</f>
        <v>57301</v>
      </c>
      <c r="B20" s="54" t="str">
        <f>IFERROR(VLOOKUP('CASOS ayud. téc.'!$C20,#REF!,5,1),"")</f>
        <v/>
      </c>
      <c r="C20" s="52">
        <v>4231</v>
      </c>
      <c r="D20" s="53" t="str">
        <f>IFERROR(VLOOKUP('CASOS ayud. téc.'!$C20,#REF!,7,1),"")</f>
        <v/>
      </c>
      <c r="E20" s="54"/>
      <c r="F20" s="53" t="s">
        <v>46</v>
      </c>
      <c r="G20" s="53" t="s">
        <v>47</v>
      </c>
      <c r="H20" s="53" t="s">
        <v>48</v>
      </c>
      <c r="I20" s="55">
        <v>11</v>
      </c>
      <c r="J20" s="56" t="s">
        <v>160</v>
      </c>
      <c r="K20" s="57" t="s">
        <v>192</v>
      </c>
      <c r="L20" s="58">
        <v>2850000</v>
      </c>
      <c r="M20" s="59"/>
      <c r="N20" s="60" t="s">
        <v>10</v>
      </c>
      <c r="O20" s="242"/>
      <c r="T20" s="19" t="s">
        <v>195</v>
      </c>
    </row>
    <row r="21" spans="1:20" s="26" customFormat="1" ht="30" customHeight="1" x14ac:dyDescent="0.3">
      <c r="A21" s="107" t="str">
        <f>IF('CASOS ayud. téc.'!$C21="","",57301)</f>
        <v/>
      </c>
      <c r="B21" s="65" t="str">
        <f>IFERROR(VLOOKUP('CASOS ayud. téc.'!$C21,#REF!,5,1),"")</f>
        <v/>
      </c>
      <c r="C21" s="63"/>
      <c r="D21" s="64" t="str">
        <f>IFERROR(VLOOKUP('CASOS ayud. téc.'!$C21,#REF!,7,1),"")</f>
        <v/>
      </c>
      <c r="E21" s="65"/>
      <c r="F21" s="64" t="s">
        <v>49</v>
      </c>
      <c r="G21" s="64" t="s">
        <v>50</v>
      </c>
      <c r="H21" s="64" t="s">
        <v>51</v>
      </c>
      <c r="I21" s="66">
        <v>12</v>
      </c>
      <c r="J21" s="67" t="s">
        <v>175</v>
      </c>
      <c r="K21" s="68"/>
      <c r="L21" s="69">
        <v>0</v>
      </c>
      <c r="M21" s="70"/>
      <c r="N21" s="71" t="s">
        <v>10</v>
      </c>
      <c r="O21" s="243"/>
      <c r="S21" s="24"/>
      <c r="T21" s="27" t="s">
        <v>196</v>
      </c>
    </row>
    <row r="22" spans="1:20" ht="42" customHeight="1" x14ac:dyDescent="0.3">
      <c r="A22" s="122" t="str">
        <f>IF('CASOS ayud. téc.'!$C22="","",57301)</f>
        <v/>
      </c>
      <c r="B22" s="123" t="str">
        <f>IFERROR(VLOOKUP('CASOS ayud. téc.'!$C22,#REF!,5,1),"")</f>
        <v/>
      </c>
      <c r="C22" s="124"/>
      <c r="D22" s="125" t="str">
        <f>IFERROR(VLOOKUP('CASOS ayud. téc.'!$C22,#REF!,7,1),"")</f>
        <v/>
      </c>
      <c r="E22" s="123"/>
      <c r="F22" s="125" t="s">
        <v>52</v>
      </c>
      <c r="G22" s="125" t="s">
        <v>2</v>
      </c>
      <c r="H22" s="125" t="s">
        <v>53</v>
      </c>
      <c r="I22" s="126">
        <v>13</v>
      </c>
      <c r="J22" s="127" t="s">
        <v>162</v>
      </c>
      <c r="K22" s="128"/>
      <c r="L22" s="129">
        <v>5700000</v>
      </c>
      <c r="M22" s="130"/>
      <c r="N22" s="131" t="s">
        <v>10</v>
      </c>
      <c r="O22" s="247"/>
      <c r="T22" s="20"/>
    </row>
    <row r="23" spans="1:20" ht="33.75" customHeight="1" x14ac:dyDescent="0.3">
      <c r="A23" s="61" t="str">
        <f>IF('CASOS ayud. téc.'!$C23="","",57301)</f>
        <v/>
      </c>
      <c r="B23" s="62" t="str">
        <f>IFERROR(VLOOKUP('CASOS ayud. téc.'!$C23,#REF!,5,1),"")</f>
        <v/>
      </c>
      <c r="C23" s="63"/>
      <c r="D23" s="64" t="str">
        <f>IFERROR(VLOOKUP('CASOS ayud. téc.'!$C23,#REF!,7,1),"")</f>
        <v/>
      </c>
      <c r="E23" s="65"/>
      <c r="F23" s="64" t="s">
        <v>54</v>
      </c>
      <c r="G23" s="64" t="s">
        <v>2</v>
      </c>
      <c r="H23" s="64" t="s">
        <v>55</v>
      </c>
      <c r="I23" s="66">
        <v>14</v>
      </c>
      <c r="J23" s="98" t="s">
        <v>175</v>
      </c>
      <c r="K23" s="68"/>
      <c r="L23" s="69">
        <v>0</v>
      </c>
      <c r="M23" s="70"/>
      <c r="N23" s="71" t="s">
        <v>10</v>
      </c>
      <c r="O23" s="243"/>
    </row>
    <row r="24" spans="1:20" s="17" customFormat="1" ht="41.25" customHeight="1" x14ac:dyDescent="0.3">
      <c r="A24" s="132" t="str">
        <f>IF('CASOS ayud. téc.'!$C24="","",57301)</f>
        <v/>
      </c>
      <c r="B24" s="133" t="str">
        <f>IFERROR(VLOOKUP('CASOS ayud. téc.'!$C24,#REF!,5,1),"")</f>
        <v/>
      </c>
      <c r="C24" s="74"/>
      <c r="D24" s="75" t="str">
        <f>IFERROR(VLOOKUP('CASOS ayud. téc.'!$C24,#REF!,7,1),"")</f>
        <v/>
      </c>
      <c r="E24" s="73"/>
      <c r="F24" s="75" t="s">
        <v>52</v>
      </c>
      <c r="G24" s="75" t="s">
        <v>56</v>
      </c>
      <c r="H24" s="75" t="s">
        <v>57</v>
      </c>
      <c r="I24" s="76">
        <v>15</v>
      </c>
      <c r="J24" s="77" t="s">
        <v>176</v>
      </c>
      <c r="K24" s="57"/>
      <c r="L24" s="79">
        <v>0</v>
      </c>
      <c r="M24" s="59"/>
      <c r="N24" s="108" t="s">
        <v>10</v>
      </c>
      <c r="O24" s="244"/>
    </row>
    <row r="25" spans="1:20" s="23" customFormat="1" ht="41.25" customHeight="1" x14ac:dyDescent="0.3">
      <c r="A25" s="134" t="str">
        <f>IF('CASOS ayud. téc.'!$C25="","",57301)</f>
        <v/>
      </c>
      <c r="B25" s="135" t="str">
        <f>IFERROR(VLOOKUP('CASOS ayud. téc.'!$C25,#REF!,5,1),"")</f>
        <v/>
      </c>
      <c r="C25" s="136"/>
      <c r="D25" s="137" t="str">
        <f>IFERROR(VLOOKUP('CASOS ayud. téc.'!$C25,#REF!,7,1),"")</f>
        <v/>
      </c>
      <c r="E25" s="138"/>
      <c r="F25" s="137" t="s">
        <v>58</v>
      </c>
      <c r="G25" s="137" t="s">
        <v>59</v>
      </c>
      <c r="H25" s="137" t="s">
        <v>60</v>
      </c>
      <c r="I25" s="139">
        <v>16</v>
      </c>
      <c r="J25" s="140" t="s">
        <v>160</v>
      </c>
      <c r="K25" s="141"/>
      <c r="L25" s="142"/>
      <c r="M25" s="143"/>
      <c r="N25" s="144" t="s">
        <v>10</v>
      </c>
      <c r="O25" s="248"/>
    </row>
    <row r="26" spans="1:20" s="16" customFormat="1" ht="60" customHeight="1" x14ac:dyDescent="0.3">
      <c r="A26" s="145" t="str">
        <f>IF('CASOS ayud. téc.'!$C26="","",57301)</f>
        <v/>
      </c>
      <c r="B26" s="146" t="str">
        <f>IFERROR(VLOOKUP('CASOS ayud. téc.'!$C26,#REF!,5,1),"")</f>
        <v/>
      </c>
      <c r="C26" s="147"/>
      <c r="D26" s="148" t="str">
        <f>IFERROR(VLOOKUP('CASOS ayud. téc.'!$C26,#REF!,7,1),"")</f>
        <v/>
      </c>
      <c r="E26" s="149"/>
      <c r="F26" s="148" t="s">
        <v>58</v>
      </c>
      <c r="G26" s="148" t="s">
        <v>59</v>
      </c>
      <c r="H26" s="148" t="s">
        <v>60</v>
      </c>
      <c r="I26" s="150">
        <v>16</v>
      </c>
      <c r="J26" s="151" t="s">
        <v>203</v>
      </c>
      <c r="K26" s="152" t="s">
        <v>196</v>
      </c>
      <c r="L26" s="153"/>
      <c r="M26" s="154"/>
      <c r="N26" s="155" t="s">
        <v>10</v>
      </c>
      <c r="O26" s="249"/>
    </row>
    <row r="27" spans="1:20" s="21" customFormat="1" ht="60" customHeight="1" x14ac:dyDescent="0.3">
      <c r="A27" s="156">
        <f>IF('CASOS ayud. téc.'!$C27="","",57301)</f>
        <v>57301</v>
      </c>
      <c r="B27" s="157" t="str">
        <f>IFERROR(VLOOKUP('CASOS ayud. téc.'!$C27,#REF!,5,1),"")</f>
        <v/>
      </c>
      <c r="C27" s="158">
        <v>2655</v>
      </c>
      <c r="D27" s="159" t="str">
        <f>IFERROR(VLOOKUP('CASOS ayud. téc.'!$C27,#REF!,7,1),"")</f>
        <v/>
      </c>
      <c r="E27" s="157"/>
      <c r="F27" s="159" t="s">
        <v>61</v>
      </c>
      <c r="G27" s="159" t="s">
        <v>62</v>
      </c>
      <c r="H27" s="159" t="s">
        <v>63</v>
      </c>
      <c r="I27" s="160">
        <v>17</v>
      </c>
      <c r="J27" s="118" t="s">
        <v>202</v>
      </c>
      <c r="K27" s="68"/>
      <c r="L27" s="119">
        <v>2800000</v>
      </c>
      <c r="M27" s="100"/>
      <c r="N27" s="120" t="s">
        <v>10</v>
      </c>
      <c r="O27" s="246"/>
    </row>
    <row r="28" spans="1:20" s="10" customFormat="1" ht="43.5" customHeight="1" x14ac:dyDescent="0.3">
      <c r="A28" s="161">
        <f>IF('CASOS ayud. téc.'!$C28="","",57301)</f>
        <v>57301</v>
      </c>
      <c r="B28" s="162" t="str">
        <f>IFERROR(VLOOKUP('CASOS ayud. téc.'!$C28,#REF!,5,1),"")</f>
        <v/>
      </c>
      <c r="C28" s="163">
        <v>2655</v>
      </c>
      <c r="D28" s="164" t="str">
        <f>IFERROR(VLOOKUP('CASOS ayud. téc.'!$C28,#REF!,7,1),"")</f>
        <v/>
      </c>
      <c r="E28" s="162"/>
      <c r="F28" s="164" t="s">
        <v>61</v>
      </c>
      <c r="G28" s="164" t="s">
        <v>62</v>
      </c>
      <c r="H28" s="164" t="s">
        <v>63</v>
      </c>
      <c r="I28" s="150">
        <v>17</v>
      </c>
      <c r="J28" s="165" t="s">
        <v>164</v>
      </c>
      <c r="K28" s="166" t="s">
        <v>196</v>
      </c>
      <c r="L28" s="167">
        <v>0</v>
      </c>
      <c r="M28" s="168"/>
      <c r="N28" s="169" t="s">
        <v>10</v>
      </c>
      <c r="O28" s="250"/>
      <c r="S28" s="17"/>
    </row>
    <row r="29" spans="1:20" s="10" customFormat="1" ht="43.5" customHeight="1" x14ac:dyDescent="0.3">
      <c r="A29" s="93">
        <f>IF('CASOS ayud. téc.'!$C29="","",57301)</f>
        <v>57301</v>
      </c>
      <c r="B29" s="94" t="str">
        <f>IFERROR(VLOOKUP('CASOS ayud. téc.'!$C29,#REF!,5,1),"")</f>
        <v/>
      </c>
      <c r="C29" s="95">
        <v>2655</v>
      </c>
      <c r="D29" s="96" t="str">
        <f>IFERROR(VLOOKUP('CASOS ayud. téc.'!$C29,#REF!,7,1),"")</f>
        <v/>
      </c>
      <c r="E29" s="94"/>
      <c r="F29" s="96" t="s">
        <v>64</v>
      </c>
      <c r="G29" s="96" t="s">
        <v>65</v>
      </c>
      <c r="H29" s="96" t="s">
        <v>66</v>
      </c>
      <c r="I29" s="97">
        <v>18</v>
      </c>
      <c r="J29" s="98" t="s">
        <v>214</v>
      </c>
      <c r="K29" s="68"/>
      <c r="L29" s="99">
        <v>0</v>
      </c>
      <c r="M29" s="100"/>
      <c r="N29" s="71" t="s">
        <v>10</v>
      </c>
      <c r="O29" s="243"/>
      <c r="S29" s="17"/>
    </row>
    <row r="30" spans="1:20" s="10" customFormat="1" ht="43.5" customHeight="1" x14ac:dyDescent="0.3">
      <c r="A30" s="170">
        <f>IF('CASOS ayud. téc.'!$C30="","",57301)</f>
        <v>57301</v>
      </c>
      <c r="B30" s="102" t="str">
        <f>IFERROR(VLOOKUP('CASOS ayud. téc.'!$C30,#REF!,5,1),"")</f>
        <v/>
      </c>
      <c r="C30" s="111">
        <v>2655</v>
      </c>
      <c r="D30" s="101" t="str">
        <f>IFERROR(VLOOKUP('CASOS ayud. téc.'!$C30,#REF!,7,1),"")</f>
        <v/>
      </c>
      <c r="E30" s="102"/>
      <c r="F30" s="101" t="s">
        <v>64</v>
      </c>
      <c r="G30" s="101" t="s">
        <v>65</v>
      </c>
      <c r="H30" s="101" t="s">
        <v>66</v>
      </c>
      <c r="I30" s="103">
        <v>18</v>
      </c>
      <c r="J30" s="104" t="s">
        <v>215</v>
      </c>
      <c r="K30" s="78"/>
      <c r="L30" s="105">
        <v>0</v>
      </c>
      <c r="M30" s="106"/>
      <c r="N30" s="81"/>
      <c r="O30" s="244"/>
      <c r="S30" s="17"/>
    </row>
    <row r="31" spans="1:20" ht="49.5" customHeight="1" x14ac:dyDescent="0.3">
      <c r="A31" s="93">
        <f>IF('CASOS ayud. téc.'!$C31="","",57301)</f>
        <v>57301</v>
      </c>
      <c r="B31" s="94" t="str">
        <f>IFERROR(VLOOKUP('CASOS ayud. téc.'!$C31,#REF!,5,1),"")</f>
        <v/>
      </c>
      <c r="C31" s="95">
        <v>2655</v>
      </c>
      <c r="D31" s="96" t="str">
        <f>IFERROR(VLOOKUP('CASOS ayud. téc.'!$C31,#REF!,7,1),"")</f>
        <v/>
      </c>
      <c r="E31" s="94"/>
      <c r="F31" s="96" t="s">
        <v>64</v>
      </c>
      <c r="G31" s="96" t="s">
        <v>65</v>
      </c>
      <c r="H31" s="96" t="s">
        <v>66</v>
      </c>
      <c r="I31" s="97">
        <v>18</v>
      </c>
      <c r="J31" s="98" t="s">
        <v>216</v>
      </c>
      <c r="K31" s="112"/>
      <c r="L31" s="99">
        <v>0</v>
      </c>
      <c r="M31" s="109"/>
      <c r="N31" s="110"/>
      <c r="O31" s="243"/>
    </row>
    <row r="32" spans="1:20" s="10" customFormat="1" ht="57" customHeight="1" x14ac:dyDescent="0.3">
      <c r="A32" s="72" t="str">
        <f>IF('CASOS ayud. téc.'!$C32="","",57301)</f>
        <v/>
      </c>
      <c r="B32" s="73" t="str">
        <f>IFERROR(VLOOKUP('CASOS ayud. téc.'!$C32,#REF!,5,1),"")</f>
        <v/>
      </c>
      <c r="C32" s="74"/>
      <c r="D32" s="75" t="str">
        <f>IFERROR(VLOOKUP('CASOS ayud. téc.'!$C32,#REF!,7,1),"")</f>
        <v/>
      </c>
      <c r="E32" s="73"/>
      <c r="F32" s="75" t="s">
        <v>67</v>
      </c>
      <c r="G32" s="75" t="s">
        <v>68</v>
      </c>
      <c r="H32" s="75" t="s">
        <v>69</v>
      </c>
      <c r="I32" s="76">
        <v>19</v>
      </c>
      <c r="J32" s="104" t="s">
        <v>175</v>
      </c>
      <c r="K32" s="57"/>
      <c r="L32" s="105">
        <v>0</v>
      </c>
      <c r="M32" s="59"/>
      <c r="N32" s="108" t="s">
        <v>10</v>
      </c>
      <c r="O32" s="244"/>
      <c r="S32" s="17"/>
    </row>
    <row r="33" spans="1:19" s="10" customFormat="1" ht="57" customHeight="1" x14ac:dyDescent="0.3">
      <c r="A33" s="93" t="str">
        <f>IF('CASOS ayud. téc.'!$C33="","",57301)</f>
        <v/>
      </c>
      <c r="B33" s="94" t="str">
        <f>IFERROR(VLOOKUP('CASOS ayud. téc.'!$C33,#REF!,5,1),"")</f>
        <v/>
      </c>
      <c r="C33" s="95"/>
      <c r="D33" s="96" t="str">
        <f>IFERROR(VLOOKUP('CASOS ayud. téc.'!$C33,#REF!,7,1),"")</f>
        <v/>
      </c>
      <c r="E33" s="94"/>
      <c r="F33" s="96" t="s">
        <v>34</v>
      </c>
      <c r="G33" s="96" t="s">
        <v>70</v>
      </c>
      <c r="H33" s="96" t="s">
        <v>71</v>
      </c>
      <c r="I33" s="97">
        <v>20</v>
      </c>
      <c r="J33" s="98" t="s">
        <v>160</v>
      </c>
      <c r="K33" s="68"/>
      <c r="L33" s="99">
        <v>0</v>
      </c>
      <c r="M33" s="100"/>
      <c r="N33" s="71" t="s">
        <v>10</v>
      </c>
      <c r="O33" s="243"/>
      <c r="S33" s="17"/>
    </row>
    <row r="34" spans="1:19" s="10" customFormat="1" ht="57" customHeight="1" x14ac:dyDescent="0.3">
      <c r="A34" s="72" t="str">
        <f>IF('CASOS ayud. téc.'!$C34="","",57301)</f>
        <v/>
      </c>
      <c r="B34" s="73" t="str">
        <f>IFERROR(VLOOKUP('CASOS ayud. téc.'!$C34,#REF!,5,1),"")</f>
        <v/>
      </c>
      <c r="C34" s="74"/>
      <c r="D34" s="101" t="str">
        <f>IFERROR(VLOOKUP('CASOS ayud. téc.'!$C34,#REF!,7,1),"")</f>
        <v/>
      </c>
      <c r="E34" s="73"/>
      <c r="F34" s="73"/>
      <c r="G34" s="73"/>
      <c r="H34" s="73"/>
      <c r="I34" s="103">
        <v>20</v>
      </c>
      <c r="J34" s="104" t="s">
        <v>217</v>
      </c>
      <c r="K34" s="78"/>
      <c r="L34" s="105">
        <v>0</v>
      </c>
      <c r="M34" s="106"/>
      <c r="N34" s="81"/>
      <c r="O34" s="244"/>
      <c r="S34" s="17"/>
    </row>
    <row r="35" spans="1:19" s="10" customFormat="1" ht="57" customHeight="1" x14ac:dyDescent="0.3">
      <c r="A35" s="107" t="str">
        <f>IF('CASOS ayud. téc.'!$C35="","",57301)</f>
        <v/>
      </c>
      <c r="B35" s="65" t="str">
        <f>IFERROR(VLOOKUP('CASOS ayud. téc.'!$C35,#REF!,5,1),"")</f>
        <v/>
      </c>
      <c r="C35" s="63"/>
      <c r="D35" s="96" t="str">
        <f>IFERROR(VLOOKUP('CASOS ayud. téc.'!$C35,#REF!,7,1),"")</f>
        <v/>
      </c>
      <c r="E35" s="65"/>
      <c r="F35" s="65"/>
      <c r="G35" s="65"/>
      <c r="H35" s="65"/>
      <c r="I35" s="97">
        <v>20</v>
      </c>
      <c r="J35" s="98" t="s">
        <v>166</v>
      </c>
      <c r="K35" s="112"/>
      <c r="L35" s="99">
        <v>0</v>
      </c>
      <c r="M35" s="109"/>
      <c r="N35" s="110"/>
      <c r="O35" s="243"/>
      <c r="S35" s="17"/>
    </row>
    <row r="36" spans="1:19" s="10" customFormat="1" ht="48" customHeight="1" x14ac:dyDescent="0.3">
      <c r="A36" s="72" t="str">
        <f>IF('CASOS ayud. téc.'!$C36="","",57301)</f>
        <v/>
      </c>
      <c r="B36" s="73" t="str">
        <f>IFERROR(VLOOKUP('CASOS ayud. téc.'!$C36,#REF!,5,1),"")</f>
        <v/>
      </c>
      <c r="C36" s="74"/>
      <c r="D36" s="101" t="str">
        <f>IFERROR(VLOOKUP('CASOS ayud. téc.'!$C36,#REF!,7,1),"")</f>
        <v/>
      </c>
      <c r="E36" s="73"/>
      <c r="F36" s="73"/>
      <c r="G36" s="73"/>
      <c r="H36" s="73"/>
      <c r="I36" s="103">
        <v>20</v>
      </c>
      <c r="J36" s="104" t="s">
        <v>218</v>
      </c>
      <c r="K36" s="78"/>
      <c r="L36" s="105">
        <v>0</v>
      </c>
      <c r="M36" s="106"/>
      <c r="N36" s="81"/>
      <c r="O36" s="244"/>
      <c r="S36" s="17"/>
    </row>
    <row r="37" spans="1:19" s="10" customFormat="1" ht="48" customHeight="1" x14ac:dyDescent="0.3">
      <c r="A37" s="93" t="str">
        <f>IF('CASOS ayud. téc.'!$C37="","",57301)</f>
        <v/>
      </c>
      <c r="B37" s="94" t="str">
        <f>IFERROR(VLOOKUP('CASOS ayud. téc.'!$C37,#REF!,5,1),"")</f>
        <v/>
      </c>
      <c r="C37" s="95"/>
      <c r="D37" s="96" t="str">
        <f>IFERROR(VLOOKUP('CASOS ayud. téc.'!$C37,#REF!,7,1),"")</f>
        <v/>
      </c>
      <c r="E37" s="94"/>
      <c r="F37" s="96" t="s">
        <v>72</v>
      </c>
      <c r="G37" s="96" t="s">
        <v>59</v>
      </c>
      <c r="H37" s="96" t="s">
        <v>73</v>
      </c>
      <c r="I37" s="97">
        <v>21</v>
      </c>
      <c r="J37" s="98" t="s">
        <v>219</v>
      </c>
      <c r="K37" s="68"/>
      <c r="L37" s="99">
        <v>0</v>
      </c>
      <c r="M37" s="100"/>
      <c r="N37" s="71" t="s">
        <v>10</v>
      </c>
      <c r="O37" s="243"/>
      <c r="S37" s="17"/>
    </row>
    <row r="38" spans="1:19" ht="31.5" customHeight="1" x14ac:dyDescent="0.3">
      <c r="A38" s="72" t="str">
        <f>IF('CASOS ayud. téc.'!$C38="","",57301)</f>
        <v/>
      </c>
      <c r="B38" s="73" t="str">
        <f>IFERROR(VLOOKUP('CASOS ayud. téc.'!$C38,#REF!,5,1),"")</f>
        <v/>
      </c>
      <c r="C38" s="74"/>
      <c r="D38" s="101" t="str">
        <f>IFERROR(VLOOKUP('CASOS ayud. téc.'!$C38,#REF!,7,1),"")</f>
        <v/>
      </c>
      <c r="E38" s="73"/>
      <c r="F38" s="101" t="s">
        <v>72</v>
      </c>
      <c r="G38" s="101" t="s">
        <v>59</v>
      </c>
      <c r="H38" s="101" t="s">
        <v>73</v>
      </c>
      <c r="I38" s="103">
        <v>21</v>
      </c>
      <c r="J38" s="104" t="s">
        <v>220</v>
      </c>
      <c r="K38" s="78"/>
      <c r="L38" s="105">
        <v>0</v>
      </c>
      <c r="M38" s="106"/>
      <c r="N38" s="81"/>
      <c r="O38" s="244" t="e">
        <f>('CASOS ayud. téc.'!#REF!-'CASOS ayud. téc.'!$L38)</f>
        <v>#REF!</v>
      </c>
    </row>
    <row r="39" spans="1:19" ht="26.25" customHeight="1" x14ac:dyDescent="0.3">
      <c r="A39" s="107" t="str">
        <f>IF('CASOS ayud. téc.'!$C39="","",57301)</f>
        <v/>
      </c>
      <c r="B39" s="65" t="str">
        <f>IFERROR(VLOOKUP('CASOS ayud. téc.'!$C39,#REF!,5,1),"")</f>
        <v/>
      </c>
      <c r="C39" s="63"/>
      <c r="D39" s="64" t="str">
        <f>IFERROR(VLOOKUP('CASOS ayud. téc.'!$C39,#REF!,7,1),"")</f>
        <v/>
      </c>
      <c r="E39" s="65"/>
      <c r="F39" s="64" t="s">
        <v>65</v>
      </c>
      <c r="G39" s="64" t="s">
        <v>74</v>
      </c>
      <c r="H39" s="64" t="s">
        <v>75</v>
      </c>
      <c r="I39" s="66">
        <v>22</v>
      </c>
      <c r="J39" s="98" t="s">
        <v>177</v>
      </c>
      <c r="K39" s="68"/>
      <c r="L39" s="69">
        <v>0</v>
      </c>
      <c r="M39" s="70"/>
      <c r="N39" s="71" t="s">
        <v>10</v>
      </c>
      <c r="O39" s="243"/>
    </row>
    <row r="40" spans="1:19" s="15" customFormat="1" ht="37.5" customHeight="1" x14ac:dyDescent="0.3">
      <c r="A40" s="72" t="str">
        <f>IF('CASOS ayud. téc.'!$C40="","",57301)</f>
        <v/>
      </c>
      <c r="B40" s="73" t="str">
        <f>IFERROR(VLOOKUP('CASOS ayud. téc.'!$C40,#REF!,5,1),"")</f>
        <v/>
      </c>
      <c r="C40" s="74"/>
      <c r="D40" s="75" t="str">
        <f>IFERROR(VLOOKUP('CASOS ayud. téc.'!$C40,#REF!,7,1),"")</f>
        <v/>
      </c>
      <c r="E40" s="73"/>
      <c r="F40" s="75" t="s">
        <v>76</v>
      </c>
      <c r="G40" s="75" t="s">
        <v>74</v>
      </c>
      <c r="H40" s="75" t="s">
        <v>77</v>
      </c>
      <c r="I40" s="76">
        <v>23</v>
      </c>
      <c r="J40" s="77" t="s">
        <v>161</v>
      </c>
      <c r="K40" s="57"/>
      <c r="L40" s="79">
        <v>0</v>
      </c>
      <c r="M40" s="59"/>
      <c r="N40" s="108" t="s">
        <v>10</v>
      </c>
      <c r="O40" s="244"/>
    </row>
    <row r="41" spans="1:19" s="16" customFormat="1" ht="24.75" customHeight="1" x14ac:dyDescent="0.3">
      <c r="A41" s="113">
        <f>IF('CASOS ayud. téc.'!$C41="","",57301)</f>
        <v>57301</v>
      </c>
      <c r="B41" s="114" t="str">
        <f>IFERROR(VLOOKUP('CASOS ayud. téc.'!$C41,#REF!,5,1),"")</f>
        <v/>
      </c>
      <c r="C41" s="171">
        <v>4352</v>
      </c>
      <c r="D41" s="116" t="str">
        <f>IFERROR(VLOOKUP('CASOS ayud. téc.'!$C41,#REF!,7,1),"")</f>
        <v/>
      </c>
      <c r="E41" s="114"/>
      <c r="F41" s="116" t="s">
        <v>47</v>
      </c>
      <c r="G41" s="116" t="s">
        <v>78</v>
      </c>
      <c r="H41" s="116" t="s">
        <v>79</v>
      </c>
      <c r="I41" s="117">
        <v>24</v>
      </c>
      <c r="J41" s="118" t="s">
        <v>178</v>
      </c>
      <c r="K41" s="68"/>
      <c r="L41" s="119">
        <v>700000</v>
      </c>
      <c r="M41" s="70"/>
      <c r="N41" s="120" t="s">
        <v>10</v>
      </c>
      <c r="O41" s="246"/>
    </row>
    <row r="42" spans="1:19" s="15" customFormat="1" ht="30" customHeight="1" x14ac:dyDescent="0.3">
      <c r="A42" s="172">
        <f>IF('CASOS ayud. téc.'!$C42="","",57301)</f>
        <v>57301</v>
      </c>
      <c r="B42" s="173" t="str">
        <f>IFERROR(VLOOKUP('CASOS ayud. téc.'!$C42,#REF!,5,1),"")</f>
        <v/>
      </c>
      <c r="C42" s="174">
        <v>2585</v>
      </c>
      <c r="D42" s="175" t="str">
        <f>IFERROR(VLOOKUP('CASOS ayud. téc.'!$C42,#REF!,7,1),"")</f>
        <v/>
      </c>
      <c r="E42" s="173"/>
      <c r="F42" s="175" t="s">
        <v>80</v>
      </c>
      <c r="G42" s="175" t="s">
        <v>81</v>
      </c>
      <c r="H42" s="175" t="s">
        <v>82</v>
      </c>
      <c r="I42" s="176">
        <v>26</v>
      </c>
      <c r="J42" s="177" t="s">
        <v>179</v>
      </c>
      <c r="K42" s="57"/>
      <c r="L42" s="58">
        <v>2000000</v>
      </c>
      <c r="M42" s="178"/>
      <c r="N42" s="60" t="s">
        <v>10</v>
      </c>
      <c r="O42" s="242"/>
    </row>
    <row r="43" spans="1:19" s="28" customFormat="1" ht="43.5" customHeight="1" x14ac:dyDescent="0.3">
      <c r="A43" s="113">
        <f>IF('CASOS ayud. téc.'!$C43="","",57301)</f>
        <v>57301</v>
      </c>
      <c r="B43" s="114" t="str">
        <f>IFERROR(VLOOKUP('CASOS ayud. téc.'!$C43,#REF!,5,1),"")</f>
        <v/>
      </c>
      <c r="C43" s="115">
        <v>2627</v>
      </c>
      <c r="D43" s="116" t="str">
        <f>IFERROR(VLOOKUP('CASOS ayud. téc.'!$C43,#REF!,7,1),"")</f>
        <v/>
      </c>
      <c r="E43" s="114"/>
      <c r="F43" s="116" t="s">
        <v>24</v>
      </c>
      <c r="G43" s="116" t="s">
        <v>18</v>
      </c>
      <c r="H43" s="116" t="s">
        <v>83</v>
      </c>
      <c r="I43" s="117">
        <v>27</v>
      </c>
      <c r="J43" s="118" t="s">
        <v>179</v>
      </c>
      <c r="K43" s="68"/>
      <c r="L43" s="119">
        <v>2800000</v>
      </c>
      <c r="M43" s="70"/>
      <c r="N43" s="120" t="s">
        <v>10</v>
      </c>
      <c r="O43" s="246"/>
      <c r="S43" s="29"/>
    </row>
    <row r="44" spans="1:19" s="15" customFormat="1" ht="25.5" customHeight="1" x14ac:dyDescent="0.3">
      <c r="A44" s="179" t="str">
        <f>IF('CASOS ayud. téc.'!$C44="","",57301)</f>
        <v/>
      </c>
      <c r="B44" s="180" t="str">
        <f>IFERROR(VLOOKUP('CASOS ayud. téc.'!$C44,#REF!,5,1),"")</f>
        <v/>
      </c>
      <c r="C44" s="181"/>
      <c r="D44" s="182" t="str">
        <f>IFERROR(VLOOKUP('CASOS ayud. téc.'!$C44,#REF!,7,1),"")</f>
        <v/>
      </c>
      <c r="E44" s="180"/>
      <c r="F44" s="182" t="s">
        <v>84</v>
      </c>
      <c r="G44" s="182" t="s">
        <v>85</v>
      </c>
      <c r="H44" s="182" t="s">
        <v>0</v>
      </c>
      <c r="I44" s="183">
        <v>28</v>
      </c>
      <c r="J44" s="184" t="s">
        <v>168</v>
      </c>
      <c r="K44" s="128"/>
      <c r="L44" s="185">
        <v>0</v>
      </c>
      <c r="M44" s="130"/>
      <c r="N44" s="131" t="s">
        <v>10</v>
      </c>
      <c r="O44" s="251"/>
    </row>
    <row r="45" spans="1:19" s="15" customFormat="1" ht="23.25" customHeight="1" x14ac:dyDescent="0.3">
      <c r="A45" s="113">
        <f>IF('CASOS ayud. téc.'!$C45="","",57301)</f>
        <v>57301</v>
      </c>
      <c r="B45" s="114" t="str">
        <f>IFERROR(VLOOKUP('CASOS ayud. téc.'!$C45,#REF!,5,1),"")</f>
        <v/>
      </c>
      <c r="C45" s="115">
        <v>2410</v>
      </c>
      <c r="D45" s="116" t="str">
        <f>IFERROR(VLOOKUP('CASOS ayud. téc.'!$C45,#REF!,7,1),"")</f>
        <v/>
      </c>
      <c r="E45" s="114"/>
      <c r="F45" s="116" t="s">
        <v>86</v>
      </c>
      <c r="G45" s="116" t="s">
        <v>24</v>
      </c>
      <c r="H45" s="116" t="s">
        <v>87</v>
      </c>
      <c r="I45" s="117">
        <v>29</v>
      </c>
      <c r="J45" s="186" t="s">
        <v>163</v>
      </c>
      <c r="K45" s="68"/>
      <c r="L45" s="119">
        <v>2450000</v>
      </c>
      <c r="M45" s="70"/>
      <c r="N45" s="120" t="s">
        <v>10</v>
      </c>
      <c r="O45" s="246"/>
    </row>
    <row r="46" spans="1:19" s="15" customFormat="1" ht="24.75" customHeight="1" x14ac:dyDescent="0.3">
      <c r="A46" s="121">
        <f>IF('CASOS ayud. téc.'!$C46="","",57301)</f>
        <v>57301</v>
      </c>
      <c r="B46" s="54" t="str">
        <f>IFERROR(VLOOKUP('CASOS ayud. téc.'!$C46,#REF!,5,1),"")</f>
        <v/>
      </c>
      <c r="C46" s="52">
        <v>4203</v>
      </c>
      <c r="D46" s="53" t="str">
        <f>IFERROR(VLOOKUP('CASOS ayud. téc.'!$C46,#REF!,7,1),"")</f>
        <v/>
      </c>
      <c r="E46" s="54"/>
      <c r="F46" s="53" t="s">
        <v>88</v>
      </c>
      <c r="G46" s="53" t="s">
        <v>89</v>
      </c>
      <c r="H46" s="53" t="s">
        <v>90</v>
      </c>
      <c r="I46" s="55">
        <v>30</v>
      </c>
      <c r="J46" s="56" t="s">
        <v>179</v>
      </c>
      <c r="K46" s="57"/>
      <c r="L46" s="58">
        <v>2400000</v>
      </c>
      <c r="M46" s="59"/>
      <c r="N46" s="60" t="s">
        <v>10</v>
      </c>
      <c r="O46" s="242"/>
    </row>
    <row r="47" spans="1:19" s="15" customFormat="1" ht="30.75" customHeight="1" x14ac:dyDescent="0.3">
      <c r="A47" s="113">
        <f>IF('CASOS ayud. téc.'!$C47="","",57301)</f>
        <v>57301</v>
      </c>
      <c r="B47" s="114" t="str">
        <f>IFERROR(VLOOKUP('CASOS ayud. téc.'!$C47,#REF!,5,1),"")</f>
        <v/>
      </c>
      <c r="C47" s="171">
        <v>6379</v>
      </c>
      <c r="D47" s="116" t="str">
        <f>IFERROR(VLOOKUP('CASOS ayud. téc.'!$C47,#REF!,7,1),"")</f>
        <v/>
      </c>
      <c r="E47" s="114"/>
      <c r="F47" s="116" t="s">
        <v>91</v>
      </c>
      <c r="G47" s="116" t="s">
        <v>92</v>
      </c>
      <c r="H47" s="116" t="s">
        <v>93</v>
      </c>
      <c r="I47" s="117">
        <v>31</v>
      </c>
      <c r="J47" s="186" t="s">
        <v>179</v>
      </c>
      <c r="K47" s="68"/>
      <c r="L47" s="119">
        <v>2000000</v>
      </c>
      <c r="M47" s="70"/>
      <c r="N47" s="120" t="s">
        <v>10</v>
      </c>
      <c r="O47" s="246"/>
    </row>
    <row r="48" spans="1:19" s="10" customFormat="1" ht="14.4" x14ac:dyDescent="0.3">
      <c r="A48" s="121" t="str">
        <f>IF('CASOS ayud. téc.'!$C48="","",57301)</f>
        <v/>
      </c>
      <c r="B48" s="54" t="str">
        <f>IFERROR(VLOOKUP('CASOS ayud. téc.'!$C48,#REF!,5,1),"")</f>
        <v/>
      </c>
      <c r="C48" s="52"/>
      <c r="D48" s="53" t="str">
        <f>IFERROR(VLOOKUP('CASOS ayud. téc.'!$C48,#REF!,7,1),"")</f>
        <v/>
      </c>
      <c r="E48" s="54"/>
      <c r="F48" s="53" t="s">
        <v>94</v>
      </c>
      <c r="G48" s="53" t="s">
        <v>95</v>
      </c>
      <c r="H48" s="53" t="s">
        <v>96</v>
      </c>
      <c r="I48" s="55">
        <v>32</v>
      </c>
      <c r="J48" s="56" t="s">
        <v>160</v>
      </c>
      <c r="K48" s="57"/>
      <c r="L48" s="58">
        <v>2990000</v>
      </c>
      <c r="M48" s="59"/>
      <c r="N48" s="60" t="s">
        <v>10</v>
      </c>
      <c r="O48" s="242"/>
      <c r="S48" s="17"/>
    </row>
    <row r="49" spans="1:19" s="15" customFormat="1" ht="30" customHeight="1" x14ac:dyDescent="0.3">
      <c r="A49" s="93" t="str">
        <f>IF('CASOS ayud. téc.'!$C49="","",57301)</f>
        <v/>
      </c>
      <c r="B49" s="94" t="str">
        <f>IFERROR(VLOOKUP('CASOS ayud. téc.'!$C49,#REF!,5,1),"")</f>
        <v/>
      </c>
      <c r="C49" s="95"/>
      <c r="D49" s="96" t="str">
        <f>IFERROR(VLOOKUP('CASOS ayud. téc.'!$C49,#REF!,7,1),"")</f>
        <v/>
      </c>
      <c r="E49" s="94"/>
      <c r="F49" s="96" t="s">
        <v>97</v>
      </c>
      <c r="G49" s="96" t="s">
        <v>98</v>
      </c>
      <c r="H49" s="96" t="s">
        <v>99</v>
      </c>
      <c r="I49" s="97">
        <v>33</v>
      </c>
      <c r="J49" s="98" t="s">
        <v>180</v>
      </c>
      <c r="K49" s="68"/>
      <c r="L49" s="99">
        <v>0</v>
      </c>
      <c r="M49" s="70"/>
      <c r="N49" s="71" t="s">
        <v>10</v>
      </c>
      <c r="O49" s="252"/>
    </row>
    <row r="50" spans="1:19" s="22" customFormat="1" ht="36.75" customHeight="1" x14ac:dyDescent="0.3">
      <c r="A50" s="121" t="str">
        <f>IF('CASOS ayud. téc.'!$C50="","",57301)</f>
        <v/>
      </c>
      <c r="B50" s="54" t="str">
        <f>IFERROR(VLOOKUP('CASOS ayud. téc.'!$C50,#REF!,5,1),"")</f>
        <v/>
      </c>
      <c r="C50" s="52"/>
      <c r="D50" s="53" t="str">
        <f>IFERROR(VLOOKUP('CASOS ayud. téc.'!$C50,#REF!,7,1),"")</f>
        <v/>
      </c>
      <c r="E50" s="54"/>
      <c r="F50" s="53" t="s">
        <v>100</v>
      </c>
      <c r="G50" s="53" t="s">
        <v>101</v>
      </c>
      <c r="H50" s="53" t="s">
        <v>102</v>
      </c>
      <c r="I50" s="55">
        <v>34</v>
      </c>
      <c r="J50" s="56" t="s">
        <v>201</v>
      </c>
      <c r="K50" s="57" t="s">
        <v>192</v>
      </c>
      <c r="L50" s="58">
        <v>40000</v>
      </c>
      <c r="M50" s="59"/>
      <c r="N50" s="60" t="s">
        <v>10</v>
      </c>
      <c r="O50" s="242"/>
    </row>
    <row r="51" spans="1:19" s="15" customFormat="1" ht="14.4" x14ac:dyDescent="0.3">
      <c r="A51" s="187" t="str">
        <f>IF('CASOS ayud. téc.'!$C51="","",57301)</f>
        <v/>
      </c>
      <c r="B51" s="188" t="str">
        <f>IFERROR(VLOOKUP('CASOS ayud. téc.'!$C51,#REF!,5,1),"")</f>
        <v/>
      </c>
      <c r="C51" s="189"/>
      <c r="D51" s="190" t="str">
        <f>IFERROR(VLOOKUP('CASOS ayud. téc.'!$C51,#REF!,7,1),"")</f>
        <v/>
      </c>
      <c r="E51" s="188"/>
      <c r="F51" s="190" t="s">
        <v>100</v>
      </c>
      <c r="G51" s="190" t="s">
        <v>101</v>
      </c>
      <c r="H51" s="190" t="s">
        <v>102</v>
      </c>
      <c r="I51" s="191">
        <v>34</v>
      </c>
      <c r="J51" s="192" t="s">
        <v>200</v>
      </c>
      <c r="K51" s="193" t="s">
        <v>192</v>
      </c>
      <c r="L51" s="194">
        <v>0</v>
      </c>
      <c r="M51" s="195"/>
      <c r="N51" s="196" t="s">
        <v>10</v>
      </c>
      <c r="O51" s="253"/>
    </row>
    <row r="52" spans="1:19" s="16" customFormat="1" ht="54.75" customHeight="1" x14ac:dyDescent="0.3">
      <c r="A52" s="121" t="str">
        <f>IF('CASOS ayud. téc.'!$C52="","",57301)</f>
        <v/>
      </c>
      <c r="B52" s="54" t="str">
        <f>IFERROR(VLOOKUP('CASOS ayud. téc.'!$C52,#REF!,5,1),"")</f>
        <v/>
      </c>
      <c r="C52" s="52"/>
      <c r="D52" s="53" t="str">
        <f>IFERROR(VLOOKUP('CASOS ayud. téc.'!$C52,#REF!,7,1),"")</f>
        <v/>
      </c>
      <c r="E52" s="54"/>
      <c r="F52" s="53" t="s">
        <v>103</v>
      </c>
      <c r="G52" s="53" t="s">
        <v>104</v>
      </c>
      <c r="H52" s="53" t="s">
        <v>105</v>
      </c>
      <c r="I52" s="55">
        <v>35</v>
      </c>
      <c r="J52" s="56" t="s">
        <v>160</v>
      </c>
      <c r="K52" s="57"/>
      <c r="L52" s="58">
        <v>2770000</v>
      </c>
      <c r="M52" s="59"/>
      <c r="N52" s="60" t="s">
        <v>10</v>
      </c>
      <c r="O52" s="242"/>
    </row>
    <row r="53" spans="1:19" s="16" customFormat="1" ht="54.75" customHeight="1" x14ac:dyDescent="0.3">
      <c r="A53" s="156">
        <f>IF('CASOS ayud. téc.'!$C53="","",57301)</f>
        <v>57301</v>
      </c>
      <c r="B53" s="157" t="str">
        <f>IFERROR(VLOOKUP('CASOS ayud. téc.'!$C53,#REF!,5,1),"")</f>
        <v/>
      </c>
      <c r="C53" s="197">
        <v>993</v>
      </c>
      <c r="D53" s="159" t="str">
        <f>IFERROR(VLOOKUP('CASOS ayud. téc.'!$C53,#REF!,7,1),"")</f>
        <v/>
      </c>
      <c r="E53" s="157"/>
      <c r="F53" s="159" t="s">
        <v>106</v>
      </c>
      <c r="G53" s="159" t="s">
        <v>68</v>
      </c>
      <c r="H53" s="159" t="s">
        <v>107</v>
      </c>
      <c r="I53" s="160">
        <v>36</v>
      </c>
      <c r="J53" s="118" t="s">
        <v>221</v>
      </c>
      <c r="K53" s="68"/>
      <c r="L53" s="90">
        <v>2800000</v>
      </c>
      <c r="M53" s="70"/>
      <c r="N53" s="120" t="s">
        <v>10</v>
      </c>
      <c r="O53" s="246"/>
    </row>
    <row r="54" spans="1:19" s="16" customFormat="1" ht="54.75" customHeight="1" x14ac:dyDescent="0.3">
      <c r="A54" s="72">
        <f>IF('CASOS ayud. téc.'!$C54="","",57301)</f>
        <v>57301</v>
      </c>
      <c r="B54" s="73" t="str">
        <f>IFERROR(VLOOKUP('CASOS ayud. téc.'!$C54,#REF!,5,1),"")</f>
        <v/>
      </c>
      <c r="C54" s="198">
        <v>993</v>
      </c>
      <c r="D54" s="101" t="str">
        <f>IFERROR(VLOOKUP('CASOS ayud. téc.'!$C54,#REF!,7,1),"")</f>
        <v/>
      </c>
      <c r="E54" s="73"/>
      <c r="F54" s="199" t="s">
        <v>106</v>
      </c>
      <c r="G54" s="199" t="s">
        <v>68</v>
      </c>
      <c r="H54" s="199" t="s">
        <v>107</v>
      </c>
      <c r="I54" s="200">
        <v>36</v>
      </c>
      <c r="J54" s="201" t="s">
        <v>203</v>
      </c>
      <c r="K54" s="78"/>
      <c r="L54" s="90">
        <v>0</v>
      </c>
      <c r="M54" s="80"/>
      <c r="N54" s="81"/>
      <c r="O54" s="242"/>
    </row>
    <row r="55" spans="1:19" s="40" customFormat="1" ht="72" customHeight="1" x14ac:dyDescent="0.3">
      <c r="A55" s="107">
        <f>IF('CASOS ayud. téc.'!$C55="","",57301)</f>
        <v>57301</v>
      </c>
      <c r="B55" s="65" t="str">
        <f>IFERROR(VLOOKUP('CASOS ayud. téc.'!$C55,#REF!,5,1),"")</f>
        <v/>
      </c>
      <c r="C55" s="202">
        <v>993</v>
      </c>
      <c r="D55" s="96" t="str">
        <f>IFERROR(VLOOKUP('CASOS ayud. téc.'!$C55,#REF!,7,1),"")</f>
        <v/>
      </c>
      <c r="E55" s="65"/>
      <c r="F55" s="137" t="s">
        <v>106</v>
      </c>
      <c r="G55" s="137" t="s">
        <v>68</v>
      </c>
      <c r="H55" s="137" t="s">
        <v>107</v>
      </c>
      <c r="I55" s="139">
        <v>36</v>
      </c>
      <c r="J55" s="140" t="s">
        <v>222</v>
      </c>
      <c r="K55" s="112"/>
      <c r="L55" s="90">
        <v>0</v>
      </c>
      <c r="M55" s="203"/>
      <c r="N55" s="110"/>
      <c r="O55" s="246"/>
    </row>
    <row r="56" spans="1:19" s="15" customFormat="1" ht="30.75" customHeight="1" x14ac:dyDescent="0.3">
      <c r="A56" s="72">
        <f>IF('CASOS ayud. téc.'!$C56="","",57301)</f>
        <v>57301</v>
      </c>
      <c r="B56" s="73" t="str">
        <f>IFERROR(VLOOKUP('CASOS ayud. téc.'!$C56,#REF!,5,1),"")</f>
        <v/>
      </c>
      <c r="C56" s="198">
        <v>993</v>
      </c>
      <c r="D56" s="101" t="str">
        <f>IFERROR(VLOOKUP('CASOS ayud. téc.'!$C56,#REF!,7,1),"")</f>
        <v/>
      </c>
      <c r="E56" s="73"/>
      <c r="F56" s="199" t="s">
        <v>106</v>
      </c>
      <c r="G56" s="199" t="s">
        <v>68</v>
      </c>
      <c r="H56" s="199" t="s">
        <v>107</v>
      </c>
      <c r="I56" s="200">
        <v>36</v>
      </c>
      <c r="J56" s="201" t="s">
        <v>221</v>
      </c>
      <c r="K56" s="78"/>
      <c r="L56" s="90">
        <v>0</v>
      </c>
      <c r="M56" s="80"/>
      <c r="N56" s="81"/>
      <c r="O56" s="242"/>
    </row>
    <row r="57" spans="1:19" ht="41.25" customHeight="1" x14ac:dyDescent="0.3">
      <c r="A57" s="113">
        <f>IF('CASOS ayud. téc.'!$C57="","",57301)</f>
        <v>57301</v>
      </c>
      <c r="B57" s="114" t="str">
        <f>IFERROR(VLOOKUP('CASOS ayud. téc.'!$C57,#REF!,5,1),"")</f>
        <v/>
      </c>
      <c r="C57" s="115">
        <v>1432</v>
      </c>
      <c r="D57" s="116" t="str">
        <f>IFERROR(VLOOKUP('CASOS ayud. téc.'!$C57,#REF!,7,1),"")</f>
        <v/>
      </c>
      <c r="E57" s="114"/>
      <c r="F57" s="116" t="s">
        <v>108</v>
      </c>
      <c r="G57" s="116" t="s">
        <v>109</v>
      </c>
      <c r="H57" s="116" t="s">
        <v>110</v>
      </c>
      <c r="I57" s="117">
        <v>38</v>
      </c>
      <c r="J57" s="186" t="s">
        <v>160</v>
      </c>
      <c r="K57" s="68"/>
      <c r="L57" s="119">
        <v>2330000</v>
      </c>
      <c r="M57" s="70"/>
      <c r="N57" s="120" t="s">
        <v>10</v>
      </c>
      <c r="O57" s="246"/>
    </row>
    <row r="58" spans="1:19" s="16" customFormat="1" ht="35.25" customHeight="1" x14ac:dyDescent="0.3">
      <c r="A58" s="72" t="str">
        <f>IF('CASOS ayud. téc.'!$C58="","",57301)</f>
        <v/>
      </c>
      <c r="B58" s="73" t="str">
        <f>IFERROR(VLOOKUP('CASOS ayud. téc.'!$C58,#REF!,5,1),"")</f>
        <v/>
      </c>
      <c r="C58" s="74"/>
      <c r="D58" s="75" t="str">
        <f>IFERROR(VLOOKUP('CASOS ayud. téc.'!$C58,#REF!,7,1),"")</f>
        <v/>
      </c>
      <c r="E58" s="73"/>
      <c r="F58" s="75" t="s">
        <v>111</v>
      </c>
      <c r="G58" s="75" t="s">
        <v>112</v>
      </c>
      <c r="H58" s="75" t="s">
        <v>113</v>
      </c>
      <c r="I58" s="76">
        <v>39</v>
      </c>
      <c r="J58" s="77" t="s">
        <v>181</v>
      </c>
      <c r="K58" s="57"/>
      <c r="L58" s="79">
        <v>0</v>
      </c>
      <c r="M58" s="59"/>
      <c r="N58" s="108" t="s">
        <v>10</v>
      </c>
      <c r="O58" s="254"/>
    </row>
    <row r="59" spans="1:19" s="21" customFormat="1" ht="35.25" customHeight="1" x14ac:dyDescent="0.3">
      <c r="A59" s="156">
        <f>IF('CASOS ayud. téc.'!$C59="","",57301)</f>
        <v>57301</v>
      </c>
      <c r="B59" s="157" t="str">
        <f>IFERROR(VLOOKUP('CASOS ayud. téc.'!$C59,#REF!,5,1),"")</f>
        <v/>
      </c>
      <c r="C59" s="158">
        <v>4045</v>
      </c>
      <c r="D59" s="159" t="str">
        <f>IFERROR(VLOOKUP('CASOS ayud. téc.'!$C59,#REF!,7,1),"")</f>
        <v/>
      </c>
      <c r="E59" s="157"/>
      <c r="F59" s="159" t="s">
        <v>80</v>
      </c>
      <c r="G59" s="159" t="s">
        <v>114</v>
      </c>
      <c r="H59" s="159" t="s">
        <v>115</v>
      </c>
      <c r="I59" s="160">
        <v>40</v>
      </c>
      <c r="J59" s="118" t="s">
        <v>169</v>
      </c>
      <c r="K59" s="68" t="s">
        <v>192</v>
      </c>
      <c r="L59" s="119">
        <v>1400000</v>
      </c>
      <c r="M59" s="100" t="s">
        <v>14</v>
      </c>
      <c r="N59" s="120" t="s">
        <v>10</v>
      </c>
      <c r="O59" s="246"/>
    </row>
    <row r="60" spans="1:19" s="21" customFormat="1" ht="35.25" customHeight="1" x14ac:dyDescent="0.3">
      <c r="A60" s="161">
        <f>IF('CASOS ayud. téc.'!$C60="","",57301)</f>
        <v>57301</v>
      </c>
      <c r="B60" s="162" t="str">
        <f>IFERROR(VLOOKUP('CASOS ayud. téc.'!$C60,#REF!,5,1),"")</f>
        <v/>
      </c>
      <c r="C60" s="163">
        <v>4046</v>
      </c>
      <c r="D60" s="164" t="str">
        <f>IFERROR(VLOOKUP('CASOS ayud. téc.'!$C60,#REF!,7,1),"")</f>
        <v/>
      </c>
      <c r="E60" s="162"/>
      <c r="F60" s="164" t="s">
        <v>80</v>
      </c>
      <c r="G60" s="164" t="s">
        <v>114</v>
      </c>
      <c r="H60" s="164" t="s">
        <v>115</v>
      </c>
      <c r="I60" s="150">
        <v>40</v>
      </c>
      <c r="J60" s="165" t="s">
        <v>160</v>
      </c>
      <c r="K60" s="166" t="s">
        <v>196</v>
      </c>
      <c r="L60" s="167">
        <v>0</v>
      </c>
      <c r="M60" s="204" t="s">
        <v>14</v>
      </c>
      <c r="N60" s="169" t="s">
        <v>10</v>
      </c>
      <c r="O60" s="250"/>
    </row>
    <row r="61" spans="1:19" s="16" customFormat="1" ht="34.5" customHeight="1" x14ac:dyDescent="0.3">
      <c r="A61" s="205">
        <f>IF('CASOS ayud. téc.'!$C61="","",57301)</f>
        <v>57301</v>
      </c>
      <c r="B61" s="206" t="str">
        <f>IFERROR(VLOOKUP('CASOS ayud. téc.'!$C61,#REF!,5,1),"")</f>
        <v/>
      </c>
      <c r="C61" s="207">
        <v>4047</v>
      </c>
      <c r="D61" s="208" t="str">
        <f>IFERROR(VLOOKUP('CASOS ayud. téc.'!$C61,#REF!,7,1),"")</f>
        <v/>
      </c>
      <c r="E61" s="206"/>
      <c r="F61" s="208" t="s">
        <v>80</v>
      </c>
      <c r="G61" s="208" t="s">
        <v>114</v>
      </c>
      <c r="H61" s="208" t="s">
        <v>115</v>
      </c>
      <c r="I61" s="209">
        <v>40</v>
      </c>
      <c r="J61" s="210" t="s">
        <v>199</v>
      </c>
      <c r="K61" s="211" t="s">
        <v>196</v>
      </c>
      <c r="L61" s="212">
        <v>0</v>
      </c>
      <c r="M61" s="213"/>
      <c r="N61" s="214" t="s">
        <v>10</v>
      </c>
      <c r="O61" s="255"/>
    </row>
    <row r="62" spans="1:19" s="16" customFormat="1" ht="44.25" customHeight="1" x14ac:dyDescent="0.3">
      <c r="A62" s="172">
        <f>IF('CASOS ayud. téc.'!$C62="","",57301)</f>
        <v>57301</v>
      </c>
      <c r="B62" s="173" t="str">
        <f>IFERROR(VLOOKUP('CASOS ayud. téc.'!$C62,#REF!,5,1),"")</f>
        <v/>
      </c>
      <c r="C62" s="174">
        <v>1694</v>
      </c>
      <c r="D62" s="175" t="str">
        <f>IFERROR(VLOOKUP('CASOS ayud. téc.'!$C62,#REF!,7,1),"")</f>
        <v/>
      </c>
      <c r="E62" s="267">
        <v>209190391</v>
      </c>
      <c r="F62" s="175" t="s">
        <v>2</v>
      </c>
      <c r="G62" s="175" t="s">
        <v>116</v>
      </c>
      <c r="H62" s="175" t="s">
        <v>117</v>
      </c>
      <c r="I62" s="176">
        <v>41</v>
      </c>
      <c r="J62" s="177" t="s">
        <v>198</v>
      </c>
      <c r="K62" s="57" t="s">
        <v>192</v>
      </c>
      <c r="L62" s="58">
        <v>550000</v>
      </c>
      <c r="M62" s="59" t="s">
        <v>14</v>
      </c>
      <c r="N62" s="60" t="s">
        <v>10</v>
      </c>
      <c r="O62" s="242"/>
    </row>
    <row r="63" spans="1:19" s="16" customFormat="1" ht="44.25" customHeight="1" x14ac:dyDescent="0.3">
      <c r="A63" s="156">
        <f>IF('CASOS ayud. téc.'!$C63="","",57301)</f>
        <v>57301</v>
      </c>
      <c r="B63" s="157" t="str">
        <f>IFERROR(VLOOKUP('CASOS ayud. téc.'!$C63,#REF!,5,1),"")</f>
        <v/>
      </c>
      <c r="C63" s="158">
        <v>1694</v>
      </c>
      <c r="D63" s="159" t="str">
        <f>IFERROR(VLOOKUP('CASOS ayud. téc.'!$C63,#REF!,7,1),"")</f>
        <v/>
      </c>
      <c r="E63" s="157">
        <v>209190391</v>
      </c>
      <c r="F63" s="159" t="s">
        <v>2</v>
      </c>
      <c r="G63" s="159" t="s">
        <v>116</v>
      </c>
      <c r="H63" s="159" t="s">
        <v>117</v>
      </c>
      <c r="I63" s="160">
        <v>41</v>
      </c>
      <c r="J63" s="186" t="s">
        <v>170</v>
      </c>
      <c r="K63" s="68" t="s">
        <v>192</v>
      </c>
      <c r="L63" s="215">
        <v>98000</v>
      </c>
      <c r="M63" s="216" t="s">
        <v>14</v>
      </c>
      <c r="N63" s="217"/>
      <c r="O63" s="246"/>
    </row>
    <row r="64" spans="1:19" s="10" customFormat="1" ht="40.5" customHeight="1" x14ac:dyDescent="0.25">
      <c r="A64" s="172">
        <f>IF('CASOS ayud. téc.'!$C64="","",57301)</f>
        <v>57301</v>
      </c>
      <c r="B64" s="173" t="str">
        <f>IFERROR(VLOOKUP('CASOS ayud. téc.'!$C64,#REF!,5,1),"")</f>
        <v/>
      </c>
      <c r="C64" s="174">
        <v>1694</v>
      </c>
      <c r="D64" s="175" t="str">
        <f>IFERROR(VLOOKUP('CASOS ayud. téc.'!$C64,#REF!,7,1),"")</f>
        <v/>
      </c>
      <c r="E64" s="173">
        <v>209190391</v>
      </c>
      <c r="F64" s="175" t="s">
        <v>2</v>
      </c>
      <c r="G64" s="175" t="s">
        <v>116</v>
      </c>
      <c r="H64" s="175" t="s">
        <v>117</v>
      </c>
      <c r="I64" s="176">
        <v>41</v>
      </c>
      <c r="J64" s="177" t="s">
        <v>197</v>
      </c>
      <c r="K64" s="57" t="s">
        <v>192</v>
      </c>
      <c r="L64" s="218">
        <v>575000</v>
      </c>
      <c r="M64" s="219" t="s">
        <v>14</v>
      </c>
      <c r="N64" s="81"/>
      <c r="O64" s="242"/>
      <c r="S64" s="17"/>
    </row>
    <row r="65" spans="1:19" s="15" customFormat="1" ht="32.25" customHeight="1" x14ac:dyDescent="0.3">
      <c r="A65" s="93" t="str">
        <f>IF('CASOS ayud. téc.'!$C65="","",57301)</f>
        <v/>
      </c>
      <c r="B65" s="94" t="str">
        <f>IFERROR(VLOOKUP('CASOS ayud. téc.'!$C65,#REF!,5,1),"")</f>
        <v/>
      </c>
      <c r="C65" s="95"/>
      <c r="D65" s="96" t="str">
        <f>IFERROR(VLOOKUP('CASOS ayud. téc.'!$C65,#REF!,7,1),"")</f>
        <v/>
      </c>
      <c r="E65" s="94"/>
      <c r="F65" s="96" t="s">
        <v>118</v>
      </c>
      <c r="G65" s="96" t="s">
        <v>92</v>
      </c>
      <c r="H65" s="96" t="s">
        <v>119</v>
      </c>
      <c r="I65" s="97">
        <v>42</v>
      </c>
      <c r="J65" s="98" t="s">
        <v>182</v>
      </c>
      <c r="K65" s="68"/>
      <c r="L65" s="99">
        <v>0</v>
      </c>
      <c r="M65" s="100"/>
      <c r="N65" s="71" t="s">
        <v>10</v>
      </c>
      <c r="O65" s="252"/>
    </row>
    <row r="66" spans="1:19" ht="14.4" x14ac:dyDescent="0.3">
      <c r="A66" s="121">
        <f>IF('CASOS ayud. téc.'!$C66="","",57301)</f>
        <v>57301</v>
      </c>
      <c r="B66" s="54" t="str">
        <f>IFERROR(VLOOKUP('CASOS ayud. téc.'!$C66,#REF!,5,1),"")</f>
        <v/>
      </c>
      <c r="C66" s="52">
        <v>441</v>
      </c>
      <c r="D66" s="53" t="str">
        <f>IFERROR(VLOOKUP('CASOS ayud. téc.'!$C66,#REF!,7,1),"")</f>
        <v/>
      </c>
      <c r="E66" s="54"/>
      <c r="F66" s="53" t="s">
        <v>120</v>
      </c>
      <c r="G66" s="53" t="s">
        <v>189</v>
      </c>
      <c r="H66" s="53" t="s">
        <v>121</v>
      </c>
      <c r="I66" s="55">
        <v>43</v>
      </c>
      <c r="J66" s="56" t="s">
        <v>160</v>
      </c>
      <c r="K66" s="57"/>
      <c r="L66" s="58">
        <v>2200000</v>
      </c>
      <c r="M66" s="59"/>
      <c r="N66" s="60" t="s">
        <v>10</v>
      </c>
      <c r="O66" s="242"/>
    </row>
    <row r="67" spans="1:19" s="15" customFormat="1" ht="14.4" x14ac:dyDescent="0.3">
      <c r="A67" s="107" t="str">
        <f>IF('CASOS ayud. téc.'!$C67="","",57301)</f>
        <v/>
      </c>
      <c r="B67" s="65" t="str">
        <f>IFERROR(VLOOKUP('CASOS ayud. téc.'!$C67,#REF!,5,1),"")</f>
        <v/>
      </c>
      <c r="C67" s="63"/>
      <c r="D67" s="64" t="str">
        <f>IFERROR(VLOOKUP('CASOS ayud. téc.'!$C67,#REF!,7,1),"")</f>
        <v/>
      </c>
      <c r="E67" s="65"/>
      <c r="F67" s="64" t="s">
        <v>122</v>
      </c>
      <c r="G67" s="64" t="s">
        <v>123</v>
      </c>
      <c r="H67" s="64" t="s">
        <v>124</v>
      </c>
      <c r="I67" s="66">
        <v>44</v>
      </c>
      <c r="J67" s="67" t="s">
        <v>183</v>
      </c>
      <c r="K67" s="68"/>
      <c r="L67" s="69">
        <v>0</v>
      </c>
      <c r="M67" s="70"/>
      <c r="N67" s="71" t="s">
        <v>10</v>
      </c>
      <c r="O67" s="252"/>
    </row>
    <row r="68" spans="1:19" s="15" customFormat="1" ht="14.4" x14ac:dyDescent="0.3">
      <c r="A68" s="121">
        <f>IF('CASOS ayud. téc.'!$C68="","",57301)</f>
        <v>57301</v>
      </c>
      <c r="B68" s="54" t="str">
        <f>IFERROR(VLOOKUP('CASOS ayud. téc.'!$C68,#REF!,5,1),"")</f>
        <v/>
      </c>
      <c r="C68" s="52">
        <v>4010</v>
      </c>
      <c r="D68" s="53" t="str">
        <f>IFERROR(VLOOKUP('CASOS ayud. téc.'!$C68,#REF!,7,1),"")</f>
        <v/>
      </c>
      <c r="E68" s="54"/>
      <c r="F68" s="53" t="s">
        <v>125</v>
      </c>
      <c r="G68" s="53" t="s">
        <v>126</v>
      </c>
      <c r="H68" s="53" t="s">
        <v>127</v>
      </c>
      <c r="I68" s="55">
        <v>45</v>
      </c>
      <c r="J68" s="56" t="s">
        <v>184</v>
      </c>
      <c r="K68" s="57" t="s">
        <v>192</v>
      </c>
      <c r="L68" s="58">
        <v>4800000</v>
      </c>
      <c r="M68" s="59" t="s">
        <v>14</v>
      </c>
      <c r="N68" s="60" t="s">
        <v>10</v>
      </c>
      <c r="O68" s="242"/>
    </row>
    <row r="69" spans="1:19" ht="14.4" x14ac:dyDescent="0.3">
      <c r="A69" s="113">
        <f>IF('CASOS ayud. téc.'!$C69="","",57301)</f>
        <v>57301</v>
      </c>
      <c r="B69" s="114" t="str">
        <f>IFERROR(VLOOKUP('CASOS ayud. téc.'!$C69,#REF!,5,1),"")</f>
        <v/>
      </c>
      <c r="C69" s="115">
        <v>3583</v>
      </c>
      <c r="D69" s="116" t="str">
        <f>IFERROR(VLOOKUP('CASOS ayud. téc.'!$C69,#REF!,7,1),"")</f>
        <v/>
      </c>
      <c r="E69" s="114"/>
      <c r="F69" s="116" t="s">
        <v>46</v>
      </c>
      <c r="G69" s="116" t="s">
        <v>128</v>
      </c>
      <c r="H69" s="116" t="s">
        <v>129</v>
      </c>
      <c r="I69" s="117">
        <v>46</v>
      </c>
      <c r="J69" s="186" t="s">
        <v>185</v>
      </c>
      <c r="K69" s="68"/>
      <c r="L69" s="119">
        <v>2700000</v>
      </c>
      <c r="M69" s="70"/>
      <c r="N69" s="120" t="s">
        <v>10</v>
      </c>
      <c r="O69" s="246"/>
    </row>
    <row r="70" spans="1:19" s="10" customFormat="1" ht="32.25" customHeight="1" x14ac:dyDescent="0.3">
      <c r="A70" s="72" t="str">
        <f>IF('CASOS ayud. téc.'!$C70="","",57301)</f>
        <v/>
      </c>
      <c r="B70" s="73" t="str">
        <f>IFERROR(VLOOKUP('CASOS ayud. téc.'!$C70,#REF!,5,1),"")</f>
        <v/>
      </c>
      <c r="C70" s="74"/>
      <c r="D70" s="75" t="str">
        <f>IFERROR(VLOOKUP('CASOS ayud. téc.'!$C70,#REF!,7,1),"")</f>
        <v/>
      </c>
      <c r="E70" s="73"/>
      <c r="F70" s="75" t="s">
        <v>70</v>
      </c>
      <c r="G70" s="75" t="s">
        <v>130</v>
      </c>
      <c r="H70" s="75" t="s">
        <v>131</v>
      </c>
      <c r="I70" s="76">
        <v>47</v>
      </c>
      <c r="J70" s="77" t="s">
        <v>186</v>
      </c>
      <c r="K70" s="57"/>
      <c r="L70" s="79">
        <v>0</v>
      </c>
      <c r="M70" s="59"/>
      <c r="N70" s="108" t="s">
        <v>10</v>
      </c>
      <c r="O70" s="254"/>
      <c r="S70" s="17"/>
    </row>
    <row r="71" spans="1:19" ht="14.4" x14ac:dyDescent="0.3">
      <c r="A71" s="93" t="str">
        <f>IF('CASOS ayud. téc.'!$C71="","",57301)</f>
        <v/>
      </c>
      <c r="B71" s="94" t="str">
        <f>IFERROR(VLOOKUP('CASOS ayud. téc.'!$C71,#REF!,5,1),"")</f>
        <v/>
      </c>
      <c r="C71" s="95"/>
      <c r="D71" s="96" t="str">
        <f>IFERROR(VLOOKUP('CASOS ayud. téc.'!$C71,#REF!,7,1),"")</f>
        <v/>
      </c>
      <c r="E71" s="94"/>
      <c r="F71" s="96" t="s">
        <v>132</v>
      </c>
      <c r="G71" s="96" t="s">
        <v>24</v>
      </c>
      <c r="H71" s="96" t="s">
        <v>133</v>
      </c>
      <c r="I71" s="97">
        <v>48</v>
      </c>
      <c r="J71" s="98" t="s">
        <v>187</v>
      </c>
      <c r="K71" s="68"/>
      <c r="L71" s="99">
        <v>0</v>
      </c>
      <c r="M71" s="100"/>
      <c r="N71" s="71" t="s">
        <v>10</v>
      </c>
      <c r="O71" s="252"/>
    </row>
    <row r="72" spans="1:19" s="15" customFormat="1" ht="14.4" x14ac:dyDescent="0.3">
      <c r="A72" s="72" t="str">
        <f>IF('CASOS ayud. téc.'!$C72="","",57301)</f>
        <v/>
      </c>
      <c r="B72" s="73" t="str">
        <f>IFERROR(VLOOKUP('CASOS ayud. téc.'!$C72,#REF!,5,1),"")</f>
        <v/>
      </c>
      <c r="C72" s="74"/>
      <c r="D72" s="75" t="str">
        <f>IFERROR(VLOOKUP('CASOS ayud. téc.'!$C72,#REF!,7,1),"")</f>
        <v/>
      </c>
      <c r="E72" s="73"/>
      <c r="F72" s="75" t="s">
        <v>134</v>
      </c>
      <c r="G72" s="75" t="s">
        <v>135</v>
      </c>
      <c r="H72" s="75" t="s">
        <v>136</v>
      </c>
      <c r="I72" s="76">
        <v>49</v>
      </c>
      <c r="J72" s="77" t="s">
        <v>160</v>
      </c>
      <c r="K72" s="57"/>
      <c r="L72" s="58">
        <v>2000000</v>
      </c>
      <c r="M72" s="59"/>
      <c r="N72" s="108" t="s">
        <v>10</v>
      </c>
      <c r="O72" s="254"/>
    </row>
    <row r="73" spans="1:19" s="15" customFormat="1" ht="14.4" x14ac:dyDescent="0.3">
      <c r="A73" s="113">
        <f>IF('CASOS ayud. téc.'!$C73="","",57301)</f>
        <v>57301</v>
      </c>
      <c r="B73" s="114" t="str">
        <f>IFERROR(VLOOKUP('CASOS ayud. téc.'!$C73,#REF!,5,1),"")</f>
        <v/>
      </c>
      <c r="C73" s="115">
        <v>2773</v>
      </c>
      <c r="D73" s="116" t="str">
        <f>IFERROR(VLOOKUP('CASOS ayud. téc.'!$C73,#REF!,7,1),"")</f>
        <v/>
      </c>
      <c r="E73" s="114"/>
      <c r="F73" s="116" t="s">
        <v>62</v>
      </c>
      <c r="G73" s="116" t="s">
        <v>137</v>
      </c>
      <c r="H73" s="116" t="s">
        <v>138</v>
      </c>
      <c r="I73" s="117">
        <v>50</v>
      </c>
      <c r="J73" s="186" t="s">
        <v>160</v>
      </c>
      <c r="K73" s="68"/>
      <c r="L73" s="119">
        <v>2200000</v>
      </c>
      <c r="M73" s="70" t="s">
        <v>15</v>
      </c>
      <c r="N73" s="120" t="s">
        <v>10</v>
      </c>
      <c r="O73" s="246"/>
    </row>
    <row r="74" spans="1:19" ht="14.4" x14ac:dyDescent="0.3">
      <c r="A74" s="121">
        <f>IF('CASOS ayud. téc.'!$C74="","",57301)</f>
        <v>57301</v>
      </c>
      <c r="B74" s="54" t="str">
        <f>IFERROR(VLOOKUP('CASOS ayud. téc.'!$C74,#REF!,5,1),"")</f>
        <v/>
      </c>
      <c r="C74" s="52">
        <v>4027</v>
      </c>
      <c r="D74" s="53" t="str">
        <f>IFERROR(VLOOKUP('CASOS ayud. téc.'!$C74,#REF!,7,1),"")</f>
        <v/>
      </c>
      <c r="E74" s="54"/>
      <c r="F74" s="53" t="s">
        <v>139</v>
      </c>
      <c r="G74" s="53" t="s">
        <v>126</v>
      </c>
      <c r="H74" s="53" t="s">
        <v>140</v>
      </c>
      <c r="I74" s="55">
        <v>51</v>
      </c>
      <c r="J74" s="56" t="s">
        <v>160</v>
      </c>
      <c r="K74" s="57"/>
      <c r="L74" s="58">
        <v>5700000</v>
      </c>
      <c r="M74" s="59" t="s">
        <v>15</v>
      </c>
      <c r="N74" s="60" t="s">
        <v>10</v>
      </c>
      <c r="O74" s="242"/>
    </row>
    <row r="75" spans="1:19" s="16" customFormat="1" ht="57" customHeight="1" x14ac:dyDescent="0.3">
      <c r="A75" s="107" t="str">
        <f>IF('CASOS ayud. téc.'!$C75="","",57301)</f>
        <v/>
      </c>
      <c r="B75" s="65" t="str">
        <f>IFERROR(VLOOKUP('CASOS ayud. téc.'!$C75,#REF!,5,1),"")</f>
        <v/>
      </c>
      <c r="C75" s="63"/>
      <c r="D75" s="64" t="str">
        <f>IFERROR(VLOOKUP('CASOS ayud. téc.'!$C75,#REF!,7,1),"")</f>
        <v/>
      </c>
      <c r="E75" s="65"/>
      <c r="F75" s="64" t="s">
        <v>108</v>
      </c>
      <c r="G75" s="64" t="s">
        <v>2</v>
      </c>
      <c r="H75" s="64" t="s">
        <v>51</v>
      </c>
      <c r="I75" s="66">
        <v>52</v>
      </c>
      <c r="J75" s="67" t="s">
        <v>160</v>
      </c>
      <c r="K75" s="68"/>
      <c r="L75" s="69">
        <v>0</v>
      </c>
      <c r="M75" s="70"/>
      <c r="N75" s="71" t="s">
        <v>10</v>
      </c>
      <c r="O75" s="252"/>
    </row>
    <row r="76" spans="1:19" s="10" customFormat="1" ht="57" customHeight="1" x14ac:dyDescent="0.3">
      <c r="A76" s="172">
        <f>IF('CASOS ayud. téc.'!$C76="","",57301)</f>
        <v>57301</v>
      </c>
      <c r="B76" s="173" t="str">
        <f>IFERROR(VLOOKUP('CASOS ayud. téc.'!$C76,#REF!,5,1),"")</f>
        <v/>
      </c>
      <c r="C76" s="174">
        <v>4010</v>
      </c>
      <c r="D76" s="175" t="str">
        <f>IFERROR(VLOOKUP('CASOS ayud. téc.'!$C76,#REF!,7,1),"")</f>
        <v/>
      </c>
      <c r="E76" s="173"/>
      <c r="F76" s="175" t="s">
        <v>141</v>
      </c>
      <c r="G76" s="175" t="s">
        <v>18</v>
      </c>
      <c r="H76" s="175" t="s">
        <v>142</v>
      </c>
      <c r="I76" s="176">
        <v>53</v>
      </c>
      <c r="J76" s="57" t="s">
        <v>169</v>
      </c>
      <c r="K76" s="57"/>
      <c r="L76" s="58">
        <v>30000</v>
      </c>
      <c r="M76" s="178" t="s">
        <v>14</v>
      </c>
      <c r="N76" s="60" t="s">
        <v>10</v>
      </c>
      <c r="O76" s="242"/>
      <c r="S76" s="17"/>
    </row>
    <row r="77" spans="1:19" ht="14.4" x14ac:dyDescent="0.3">
      <c r="A77" s="107" t="str">
        <f>IF('CASOS ayud. téc.'!$C77="","",57301)</f>
        <v/>
      </c>
      <c r="B77" s="65" t="str">
        <f>IFERROR(VLOOKUP('CASOS ayud. téc.'!$C77,#REF!,5,1),"")</f>
        <v/>
      </c>
      <c r="C77" s="63"/>
      <c r="D77" s="96" t="str">
        <f>IFERROR(VLOOKUP('CASOS ayud. téc.'!$C77,#REF!,7,1),"")</f>
        <v/>
      </c>
      <c r="E77" s="65"/>
      <c r="F77" s="96" t="s">
        <v>141</v>
      </c>
      <c r="G77" s="96" t="s">
        <v>18</v>
      </c>
      <c r="H77" s="96" t="s">
        <v>142</v>
      </c>
      <c r="I77" s="66">
        <v>53</v>
      </c>
      <c r="J77" s="98" t="s">
        <v>230</v>
      </c>
      <c r="K77" s="112"/>
      <c r="L77" s="99"/>
      <c r="M77" s="109"/>
      <c r="N77" s="110"/>
      <c r="O77" s="252"/>
    </row>
    <row r="78" spans="1:19" ht="14.4" x14ac:dyDescent="0.3">
      <c r="A78" s="72" t="str">
        <f>IF('CASOS ayud. téc.'!$C78="","",57301)</f>
        <v/>
      </c>
      <c r="B78" s="73" t="str">
        <f>IFERROR(VLOOKUP('CASOS ayud. téc.'!$C78,#REF!,5,1),"")</f>
        <v/>
      </c>
      <c r="C78" s="74"/>
      <c r="D78" s="75" t="str">
        <f>IFERROR(VLOOKUP('CASOS ayud. téc.'!$C78,#REF!,7,1),"")</f>
        <v/>
      </c>
      <c r="E78" s="73"/>
      <c r="F78" s="75" t="s">
        <v>143</v>
      </c>
      <c r="G78" s="75" t="s">
        <v>144</v>
      </c>
      <c r="H78" s="75" t="s">
        <v>145</v>
      </c>
      <c r="I78" s="76">
        <v>54</v>
      </c>
      <c r="J78" s="77" t="s">
        <v>160</v>
      </c>
      <c r="K78" s="57"/>
      <c r="L78" s="79">
        <v>0</v>
      </c>
      <c r="M78" s="59"/>
      <c r="N78" s="108" t="s">
        <v>10</v>
      </c>
      <c r="O78" s="254"/>
    </row>
    <row r="79" spans="1:19" ht="14.4" x14ac:dyDescent="0.3">
      <c r="A79" s="107" t="str">
        <f>IF('CASOS ayud. téc.'!$C79="","",57301)</f>
        <v/>
      </c>
      <c r="B79" s="65" t="str">
        <f>IFERROR(VLOOKUP('CASOS ayud. téc.'!$C79,#REF!,5,1),"")</f>
        <v/>
      </c>
      <c r="C79" s="63"/>
      <c r="D79" s="64" t="str">
        <f>IFERROR(VLOOKUP('CASOS ayud. téc.'!$C79,#REF!,7,1),"")</f>
        <v/>
      </c>
      <c r="E79" s="65"/>
      <c r="F79" s="64" t="s">
        <v>146</v>
      </c>
      <c r="G79" s="64" t="s">
        <v>147</v>
      </c>
      <c r="H79" s="64" t="s">
        <v>148</v>
      </c>
      <c r="I79" s="66">
        <v>55</v>
      </c>
      <c r="J79" s="67" t="s">
        <v>160</v>
      </c>
      <c r="K79" s="68"/>
      <c r="L79" s="69">
        <v>0</v>
      </c>
      <c r="M79" s="70"/>
      <c r="N79" s="71" t="s">
        <v>10</v>
      </c>
      <c r="O79" s="252"/>
    </row>
    <row r="80" spans="1:19" s="26" customFormat="1" ht="14.4" x14ac:dyDescent="0.3">
      <c r="A80" s="72" t="str">
        <f>IF('CASOS ayud. téc.'!$C80="","",57301)</f>
        <v/>
      </c>
      <c r="B80" s="73" t="str">
        <f>IFERROR(VLOOKUP('CASOS ayud. téc.'!$C80,#REF!,5,1),"")</f>
        <v/>
      </c>
      <c r="C80" s="74"/>
      <c r="D80" s="75" t="str">
        <f>IFERROR(VLOOKUP('CASOS ayud. téc.'!$C80,#REF!,7,1),"")</f>
        <v/>
      </c>
      <c r="E80" s="73"/>
      <c r="F80" s="75" t="s">
        <v>151</v>
      </c>
      <c r="G80" s="75" t="s">
        <v>149</v>
      </c>
      <c r="H80" s="75" t="s">
        <v>150</v>
      </c>
      <c r="I80" s="76">
        <v>56</v>
      </c>
      <c r="J80" s="77" t="s">
        <v>160</v>
      </c>
      <c r="K80" s="57"/>
      <c r="L80" s="79">
        <v>0</v>
      </c>
      <c r="M80" s="59"/>
      <c r="N80" s="108" t="s">
        <v>10</v>
      </c>
      <c r="O80" s="254"/>
      <c r="S80" s="24"/>
    </row>
    <row r="81" spans="1:19" s="26" customFormat="1" ht="14.4" x14ac:dyDescent="0.3">
      <c r="A81" s="122" t="str">
        <f>IF('CASOS ayud. téc.'!$C81="","",57301)</f>
        <v/>
      </c>
      <c r="B81" s="123" t="str">
        <f>IFERROR(VLOOKUP('CASOS ayud. téc.'!$C81,#REF!,5,1),"")</f>
        <v/>
      </c>
      <c r="C81" s="124"/>
      <c r="D81" s="125" t="str">
        <f>IFERROR(VLOOKUP('CASOS ayud. téc.'!$C81,#REF!,7,1),"")</f>
        <v/>
      </c>
      <c r="E81" s="123"/>
      <c r="F81" s="125" t="s">
        <v>126</v>
      </c>
      <c r="G81" s="125" t="s">
        <v>78</v>
      </c>
      <c r="H81" s="125" t="s">
        <v>152</v>
      </c>
      <c r="I81" s="126">
        <v>57</v>
      </c>
      <c r="J81" s="127" t="s">
        <v>160</v>
      </c>
      <c r="K81" s="128"/>
      <c r="L81" s="220">
        <v>3100000</v>
      </c>
      <c r="M81" s="130"/>
      <c r="N81" s="131" t="s">
        <v>10</v>
      </c>
      <c r="O81" s="251"/>
      <c r="S81" s="24"/>
    </row>
    <row r="82" spans="1:19" ht="14.4" x14ac:dyDescent="0.3">
      <c r="A82" s="122" t="str">
        <f>IF('CASOS ayud. téc.'!$C82="","",57301)</f>
        <v/>
      </c>
      <c r="B82" s="123" t="str">
        <f>IFERROR(VLOOKUP('CASOS ayud. téc.'!$C82,#REF!,5,1),"")</f>
        <v/>
      </c>
      <c r="C82" s="124"/>
      <c r="D82" s="125" t="str">
        <f>IFERROR(VLOOKUP('CASOS ayud. téc.'!$C82,#REF!,7,1),"")</f>
        <v/>
      </c>
      <c r="E82" s="123"/>
      <c r="F82" s="125" t="s">
        <v>50</v>
      </c>
      <c r="G82" s="125" t="s">
        <v>153</v>
      </c>
      <c r="H82" s="125" t="s">
        <v>154</v>
      </c>
      <c r="I82" s="126">
        <v>58</v>
      </c>
      <c r="J82" s="127" t="s">
        <v>160</v>
      </c>
      <c r="K82" s="128"/>
      <c r="L82" s="220">
        <v>3100000</v>
      </c>
      <c r="M82" s="130"/>
      <c r="N82" s="131" t="s">
        <v>10</v>
      </c>
      <c r="O82" s="251"/>
    </row>
    <row r="83" spans="1:19" ht="14.4" x14ac:dyDescent="0.3">
      <c r="A83" s="107" t="str">
        <f>IF('CASOS ayud. téc.'!$C83="","",57301)</f>
        <v/>
      </c>
      <c r="B83" s="65" t="str">
        <f>IFERROR(VLOOKUP('CASOS ayud. téc.'!$C83,#REF!,5,1),"")</f>
        <v/>
      </c>
      <c r="C83" s="63"/>
      <c r="D83" s="64" t="str">
        <f>IFERROR(VLOOKUP('CASOS ayud. téc.'!$C83,#REF!,7,1),"")</f>
        <v/>
      </c>
      <c r="E83" s="65"/>
      <c r="F83" s="64" t="s">
        <v>155</v>
      </c>
      <c r="G83" s="64" t="s">
        <v>156</v>
      </c>
      <c r="H83" s="64" t="s">
        <v>157</v>
      </c>
      <c r="I83" s="66">
        <v>59</v>
      </c>
      <c r="J83" s="67" t="s">
        <v>160</v>
      </c>
      <c r="K83" s="68"/>
      <c r="L83" s="69">
        <v>0</v>
      </c>
      <c r="M83" s="70"/>
      <c r="N83" s="71" t="s">
        <v>10</v>
      </c>
      <c r="O83" s="252"/>
    </row>
    <row r="84" spans="1:19" s="25" customFormat="1" ht="14.4" x14ac:dyDescent="0.3">
      <c r="A84" s="72" t="str">
        <f>IF('CASOS ayud. téc.'!$C84="","",57301)</f>
        <v/>
      </c>
      <c r="B84" s="73" t="str">
        <f>IFERROR(VLOOKUP('CASOS ayud. téc.'!$C84,#REF!,5,1),"")</f>
        <v/>
      </c>
      <c r="C84" s="74"/>
      <c r="D84" s="75" t="str">
        <f>IFERROR(VLOOKUP('CASOS ayud. téc.'!$C84,#REF!,7,1),"")</f>
        <v/>
      </c>
      <c r="E84" s="73"/>
      <c r="F84" s="75" t="s">
        <v>158</v>
      </c>
      <c r="G84" s="75" t="s">
        <v>70</v>
      </c>
      <c r="H84" s="75" t="s">
        <v>159</v>
      </c>
      <c r="I84" s="76">
        <v>60</v>
      </c>
      <c r="J84" s="77" t="s">
        <v>160</v>
      </c>
      <c r="K84" s="57"/>
      <c r="L84" s="79">
        <v>0</v>
      </c>
      <c r="M84" s="59"/>
      <c r="N84" s="108" t="s">
        <v>10</v>
      </c>
      <c r="O84" s="254"/>
    </row>
    <row r="85" spans="1:19" s="7" customFormat="1" ht="33.75" customHeight="1" x14ac:dyDescent="0.3">
      <c r="A85" s="221" t="str">
        <f>IF('CASOS ayud. téc.'!$C85="","",57301)</f>
        <v/>
      </c>
      <c r="B85" s="222" t="str">
        <f>IFERROR(VLOOKUP('CASOS ayud. téc.'!$C85,#REF!,5,1),"")</f>
        <v/>
      </c>
      <c r="C85" s="223"/>
      <c r="D85" s="224" t="str">
        <f>IFERROR(VLOOKUP('CASOS ayud. téc.'!$C85,#REF!,7,1),"")</f>
        <v/>
      </c>
      <c r="E85" s="222"/>
      <c r="F85" s="224" t="s">
        <v>204</v>
      </c>
      <c r="G85" s="224" t="s">
        <v>205</v>
      </c>
      <c r="H85" s="224" t="s">
        <v>206</v>
      </c>
      <c r="I85" s="225">
        <v>61</v>
      </c>
      <c r="J85" s="226" t="s">
        <v>171</v>
      </c>
      <c r="K85" s="128"/>
      <c r="L85" s="220">
        <v>2790000</v>
      </c>
      <c r="M85" s="130" t="s">
        <v>14</v>
      </c>
      <c r="N85" s="227" t="s">
        <v>10</v>
      </c>
      <c r="O85" s="256"/>
    </row>
    <row r="86" spans="1:19" ht="14.4" x14ac:dyDescent="0.3">
      <c r="A86" s="228" t="str">
        <f>IF('CASOS ayud. téc.'!$C86="","",57301)</f>
        <v/>
      </c>
      <c r="B86" s="229" t="str">
        <f>IFERROR(VLOOKUP('CASOS ayud. téc.'!$C86,#REF!,5,1),"")</f>
        <v/>
      </c>
      <c r="C86" s="230"/>
      <c r="D86" s="231" t="str">
        <f>IFERROR(VLOOKUP('CASOS ayud. téc.'!$C86,#REF!,7,1),"")</f>
        <v/>
      </c>
      <c r="E86" s="229"/>
      <c r="F86" s="231" t="s">
        <v>204</v>
      </c>
      <c r="G86" s="231" t="s">
        <v>205</v>
      </c>
      <c r="H86" s="231" t="s">
        <v>206</v>
      </c>
      <c r="I86" s="232">
        <v>61</v>
      </c>
      <c r="J86" s="233" t="s">
        <v>231</v>
      </c>
      <c r="K86" s="234"/>
      <c r="L86" s="235"/>
      <c r="M86" s="236" t="s">
        <v>14</v>
      </c>
      <c r="N86" s="237"/>
      <c r="O86" s="257"/>
    </row>
    <row r="87" spans="1:19" ht="14.4" x14ac:dyDescent="0.3">
      <c r="A87" s="107" t="str">
        <f>IF('CASOS ayud. téc.'!$C87="","",57301)</f>
        <v/>
      </c>
      <c r="B87" s="65" t="str">
        <f>IFERROR(VLOOKUP('CASOS ayud. téc.'!$C87,#REF!,5,1),"")</f>
        <v/>
      </c>
      <c r="C87" s="63"/>
      <c r="D87" s="64" t="str">
        <f>IFERROR(VLOOKUP('CASOS ayud. téc.'!$C87,#REF!,7,1),"")</f>
        <v/>
      </c>
      <c r="E87" s="65"/>
      <c r="F87" s="65"/>
      <c r="G87" s="65"/>
      <c r="H87" s="65"/>
      <c r="I87" s="66"/>
      <c r="J87" s="63"/>
      <c r="K87" s="112"/>
      <c r="L87" s="238"/>
      <c r="M87" s="203"/>
      <c r="N87" s="110"/>
      <c r="O87" s="252"/>
    </row>
    <row r="88" spans="1:19" ht="14.4" x14ac:dyDescent="0.3">
      <c r="A88" s="72" t="str">
        <f>IF('CASOS ayud. téc.'!$C88="","",57301)</f>
        <v/>
      </c>
      <c r="B88" s="73" t="str">
        <f>IFERROR(VLOOKUP('CASOS ayud. téc.'!$C88,#REF!,5,1),"")</f>
        <v/>
      </c>
      <c r="C88" s="74"/>
      <c r="D88" s="75" t="str">
        <f>IFERROR(VLOOKUP('CASOS ayud. téc.'!$C88,#REF!,7,1),"")</f>
        <v/>
      </c>
      <c r="E88" s="73"/>
      <c r="F88" s="73"/>
      <c r="G88" s="73"/>
      <c r="H88" s="73"/>
      <c r="I88" s="76"/>
      <c r="J88" s="74"/>
      <c r="K88" s="78"/>
      <c r="L88" s="235"/>
      <c r="M88" s="80"/>
      <c r="N88" s="81"/>
      <c r="O88" s="254"/>
    </row>
    <row r="89" spans="1:19" s="15" customFormat="1" ht="14.4" x14ac:dyDescent="0.3">
      <c r="A89" s="107" t="str">
        <f>IF('CASOS ayud. téc.'!$C89="","",57301)</f>
        <v/>
      </c>
      <c r="B89" s="65" t="str">
        <f>IFERROR(VLOOKUP('CASOS ayud. téc.'!$C89,#REF!,5,1),"")</f>
        <v/>
      </c>
      <c r="C89" s="63"/>
      <c r="D89" s="64" t="str">
        <f>IFERROR(VLOOKUP('CASOS ayud. téc.'!$C89,#REF!,7,1),"")</f>
        <v/>
      </c>
      <c r="E89" s="65"/>
      <c r="F89" s="65"/>
      <c r="G89" s="65"/>
      <c r="H89" s="65"/>
      <c r="I89" s="66"/>
      <c r="J89" s="63"/>
      <c r="K89" s="112"/>
      <c r="L89" s="238"/>
      <c r="M89" s="203"/>
      <c r="N89" s="110"/>
      <c r="O89" s="252"/>
    </row>
    <row r="90" spans="1:19" ht="14.4" x14ac:dyDescent="0.3">
      <c r="A90" s="121">
        <f>IF('CASOS ayud. téc.'!$C90="","",57301)</f>
        <v>57301</v>
      </c>
      <c r="B90" s="54" t="str">
        <f>IFERROR(VLOOKUP('CASOS ayud. téc.'!$C90,#REF!,5,1),"")</f>
        <v/>
      </c>
      <c r="C90" s="52">
        <v>4352</v>
      </c>
      <c r="D90" s="53" t="str">
        <f>IFERROR(VLOOKUP('CASOS ayud. téc.'!$C90,#REF!,7,1),"")</f>
        <v/>
      </c>
      <c r="E90" s="54"/>
      <c r="F90" s="53" t="s">
        <v>207</v>
      </c>
      <c r="G90" s="53" t="s">
        <v>208</v>
      </c>
      <c r="H90" s="53" t="s">
        <v>225</v>
      </c>
      <c r="I90" s="55">
        <v>62</v>
      </c>
      <c r="J90" s="56" t="s">
        <v>160</v>
      </c>
      <c r="K90" s="57" t="s">
        <v>192</v>
      </c>
      <c r="L90" s="239">
        <v>2940000</v>
      </c>
      <c r="M90" s="59" t="s">
        <v>14</v>
      </c>
      <c r="N90" s="240" t="s">
        <v>10</v>
      </c>
      <c r="O90" s="242"/>
    </row>
    <row r="91" spans="1:19" ht="14.4" x14ac:dyDescent="0.3">
      <c r="A91" s="107">
        <f>IF('CASOS ayud. téc.'!$C91="","",57301)</f>
        <v>57301</v>
      </c>
      <c r="B91" s="65" t="str">
        <f>IFERROR(VLOOKUP('CASOS ayud. téc.'!$C91,#REF!,5,1),"")</f>
        <v/>
      </c>
      <c r="C91" s="63">
        <v>5072</v>
      </c>
      <c r="D91" s="64" t="str">
        <f>IFERROR(VLOOKUP('CASOS ayud. téc.'!$C91,#REF!,7,1),"")</f>
        <v/>
      </c>
      <c r="E91" s="65"/>
      <c r="F91" s="64" t="s">
        <v>223</v>
      </c>
      <c r="G91" s="64" t="s">
        <v>112</v>
      </c>
      <c r="H91" s="64" t="s">
        <v>224</v>
      </c>
      <c r="I91" s="66">
        <v>63</v>
      </c>
      <c r="J91" s="67" t="s">
        <v>160</v>
      </c>
      <c r="K91" s="68"/>
      <c r="L91" s="69">
        <v>0</v>
      </c>
      <c r="M91" s="203"/>
      <c r="N91" s="110"/>
      <c r="O91" s="243"/>
    </row>
    <row r="92" spans="1:19" ht="14.4" x14ac:dyDescent="0.3">
      <c r="A92" s="72" t="str">
        <f>IF('CASOS ayud. téc.'!$C92="","",57301)</f>
        <v/>
      </c>
      <c r="B92" s="73" t="str">
        <f>IFERROR(VLOOKUP('CASOS ayud. téc.'!$C92,#REF!,5,1),"")</f>
        <v/>
      </c>
      <c r="C92" s="74"/>
      <c r="D92" s="75" t="str">
        <f>IFERROR(VLOOKUP('CASOS ayud. téc.'!$C92,#REF!,7,1),"")</f>
        <v/>
      </c>
      <c r="E92" s="73"/>
      <c r="F92" s="75" t="s">
        <v>226</v>
      </c>
      <c r="G92" s="75" t="s">
        <v>106</v>
      </c>
      <c r="H92" s="75" t="s">
        <v>227</v>
      </c>
      <c r="I92" s="76">
        <v>64</v>
      </c>
      <c r="J92" s="77" t="s">
        <v>228</v>
      </c>
      <c r="K92" s="57"/>
      <c r="L92" s="79">
        <v>0</v>
      </c>
      <c r="M92" s="80"/>
      <c r="N92" s="81"/>
      <c r="O92" s="244"/>
    </row>
    <row r="93" spans="1:19" ht="14.4" x14ac:dyDescent="0.3">
      <c r="A93" s="107" t="str">
        <f>IF('CASOS ayud. téc.'!$C93="","",57301)</f>
        <v/>
      </c>
      <c r="B93" s="65" t="str">
        <f>IFERROR(VLOOKUP('CASOS ayud. téc.'!$C93,#REF!,5,1),"")</f>
        <v/>
      </c>
      <c r="C93" s="63"/>
      <c r="D93" s="64" t="str">
        <f>IFERROR(VLOOKUP('CASOS ayud. téc.'!$C93,#REF!,7,1),"")</f>
        <v/>
      </c>
      <c r="E93" s="65"/>
      <c r="F93" s="64" t="s">
        <v>226</v>
      </c>
      <c r="G93" s="64" t="s">
        <v>106</v>
      </c>
      <c r="H93" s="64" t="s">
        <v>227</v>
      </c>
      <c r="I93" s="66">
        <v>64</v>
      </c>
      <c r="J93" s="67" t="s">
        <v>229</v>
      </c>
      <c r="K93" s="68"/>
      <c r="L93" s="238"/>
      <c r="M93" s="203"/>
      <c r="N93" s="110"/>
      <c r="O93" s="243"/>
    </row>
    <row r="94" spans="1:19" ht="15.6" x14ac:dyDescent="0.3">
      <c r="A94" s="132" t="str">
        <f>IF('CASOS ayud. téc.'!$C94="","",57301)</f>
        <v/>
      </c>
      <c r="B94" s="133" t="str">
        <f>IFERROR(VLOOKUP('CASOS ayud. téc.'!$C94,#REF!,5,1),"")</f>
        <v/>
      </c>
      <c r="C94" s="74"/>
      <c r="D94" s="75" t="str">
        <f>IFERROR(VLOOKUP('CASOS ayud. téc.'!$C94,#REF!,7,1),"")</f>
        <v/>
      </c>
      <c r="E94" s="73"/>
      <c r="F94" s="73"/>
      <c r="G94" s="73"/>
      <c r="H94" s="73"/>
      <c r="I94" s="76"/>
      <c r="J94" s="258" t="s">
        <v>188</v>
      </c>
      <c r="K94" s="259"/>
      <c r="L94" s="79"/>
      <c r="M94" s="80"/>
      <c r="N94" s="108"/>
      <c r="O94" s="244"/>
    </row>
    <row r="95" spans="1:19" ht="14.4" x14ac:dyDescent="0.3">
      <c r="A95" s="260"/>
      <c r="B95" s="260" t="str">
        <f>IFERROR(VLOOKUP('CASOS ayud. téc.'!$A2:$O94,#REF!,5,1),"")</f>
        <v/>
      </c>
      <c r="C95" s="261"/>
      <c r="D95" s="262" t="str">
        <f>IFERROR(VLOOKUP('CASOS ayud. téc.'!$A2:$O94,#REF!,7,1),"")</f>
        <v/>
      </c>
      <c r="E95" s="263"/>
      <c r="F95" s="263"/>
      <c r="G95" s="263"/>
      <c r="H95" s="263"/>
      <c r="I95" s="263"/>
      <c r="J95" s="261"/>
      <c r="K95" s="261"/>
      <c r="L95" s="264"/>
      <c r="M95" s="265"/>
      <c r="N95" s="265"/>
      <c r="O95" s="266"/>
    </row>
    <row r="96" spans="1:19" ht="15.6" x14ac:dyDescent="0.3">
      <c r="A96" s="1"/>
      <c r="B96" s="2"/>
      <c r="C96" s="11"/>
      <c r="D96" s="12"/>
      <c r="E96" s="13"/>
      <c r="F96" s="13"/>
      <c r="G96" s="13"/>
      <c r="H96" s="13"/>
      <c r="I96" s="13"/>
      <c r="J96" s="11"/>
      <c r="K96" s="11"/>
      <c r="M96" s="14"/>
      <c r="N96" s="14"/>
    </row>
    <row r="97" spans="1:14" ht="15.6" x14ac:dyDescent="0.3">
      <c r="A97" s="1"/>
      <c r="B97" s="2"/>
      <c r="C97" s="11"/>
      <c r="D97" s="12"/>
      <c r="E97" s="13"/>
      <c r="F97" s="13"/>
      <c r="G97" s="13"/>
      <c r="H97" s="13"/>
      <c r="I97" s="13"/>
      <c r="J97" s="11"/>
      <c r="K97" s="11"/>
      <c r="M97" s="14"/>
      <c r="N97" s="14"/>
    </row>
    <row r="98" spans="1:14" ht="15.6" x14ac:dyDescent="0.3">
      <c r="A98" s="1"/>
      <c r="B98" s="2"/>
      <c r="C98" s="11"/>
      <c r="D98" s="12"/>
      <c r="E98" s="13"/>
      <c r="F98" s="13"/>
      <c r="G98" s="13"/>
      <c r="H98" s="13"/>
      <c r="I98" s="13"/>
      <c r="J98" s="11"/>
      <c r="K98" s="11"/>
      <c r="M98" s="14"/>
      <c r="N98" s="14"/>
    </row>
    <row r="99" spans="1:14" ht="15.6" x14ac:dyDescent="0.3">
      <c r="A99" s="1"/>
      <c r="B99" s="2"/>
      <c r="C99" s="11"/>
      <c r="D99" s="12"/>
      <c r="E99" s="13"/>
      <c r="F99" s="13"/>
      <c r="G99" s="13"/>
      <c r="H99" s="13"/>
      <c r="I99" s="13"/>
      <c r="J99" s="11"/>
      <c r="K99" s="11"/>
      <c r="M99" s="14"/>
      <c r="N99" s="14"/>
    </row>
    <row r="100" spans="1:14" ht="14.4" x14ac:dyDescent="0.3">
      <c r="A100" s="2"/>
      <c r="B100" s="2"/>
      <c r="C100" s="13"/>
      <c r="D100" s="12"/>
      <c r="E100" s="13"/>
      <c r="F100" s="13"/>
      <c r="G100" s="13"/>
      <c r="H100" s="13"/>
      <c r="I100" s="13"/>
      <c r="J100" s="13"/>
      <c r="K100" s="13"/>
      <c r="M100" s="14"/>
      <c r="N100" s="14"/>
    </row>
    <row r="101" spans="1:14" ht="14.4" x14ac:dyDescent="0.3">
      <c r="A101" s="2"/>
      <c r="B101" s="2"/>
      <c r="C101" s="13"/>
      <c r="D101" s="12"/>
      <c r="E101" s="13"/>
      <c r="F101" s="13"/>
      <c r="G101" s="13"/>
      <c r="H101" s="13"/>
      <c r="I101" s="13"/>
      <c r="J101" s="13"/>
      <c r="K101" s="13"/>
      <c r="M101" s="14"/>
      <c r="N101" s="14"/>
    </row>
    <row r="102" spans="1:14" ht="14.4" x14ac:dyDescent="0.3">
      <c r="A102" s="2"/>
      <c r="B102" s="2"/>
      <c r="C102" s="13"/>
      <c r="D102" s="12"/>
      <c r="E102" s="13"/>
      <c r="F102" s="13"/>
      <c r="G102" s="13"/>
      <c r="H102" s="13"/>
      <c r="I102" s="13"/>
      <c r="J102" s="13"/>
      <c r="K102" s="13"/>
      <c r="M102" s="14"/>
      <c r="N102" s="14"/>
    </row>
  </sheetData>
  <conditionalFormatting sqref="A4:O9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{513B768D-B313-497A-9348-61F81E01834B}</x14:id>
        </ext>
      </extLst>
    </cfRule>
  </conditionalFormatting>
  <dataValidations count="3">
    <dataValidation type="list" allowBlank="1" showInputMessage="1" showErrorMessage="1" sqref="M4:M90" xr:uid="{00000000-0002-0000-0000-000000000000}">
      <formula1>$T$2:$T$8</formula1>
    </dataValidation>
    <dataValidation type="list" allowBlank="1" showInputMessage="1" showErrorMessage="1" sqref="K4:K90" xr:uid="{00000000-0002-0000-0000-000001000000}">
      <formula1>$T$13:$T$21</formula1>
    </dataValidation>
    <dataValidation type="list" allowBlank="1" showInputMessage="1" showErrorMessage="1" sqref="N2:N94" xr:uid="{00000000-0002-0000-0000-000002000000}">
      <formula1>$S$2:$S$3</formula1>
    </dataValidation>
  </dataValidations>
  <pageMargins left="0.7" right="0.7" top="0.75" bottom="0.75" header="0.3" footer="0.3"/>
  <pageSetup paperSize="9" scale="16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3B768D-B313-497A-9348-61F81E0183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A4:O94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S193"/>
  <sheetViews>
    <sheetView tabSelected="1" zoomScale="50" zoomScaleNormal="50" workbookViewId="0">
      <selection activeCell="B3" sqref="B3:J3"/>
    </sheetView>
  </sheetViews>
  <sheetFormatPr baseColWidth="10" defaultRowHeight="14.4" x14ac:dyDescent="0.3"/>
  <cols>
    <col min="2" max="2" width="39.44140625" customWidth="1"/>
    <col min="3" max="3" width="40.44140625" customWidth="1"/>
    <col min="4" max="4" width="31.44140625" customWidth="1"/>
    <col min="5" max="5" width="46.44140625" customWidth="1"/>
    <col min="6" max="6" width="33.44140625" customWidth="1"/>
    <col min="7" max="7" width="41.44140625" customWidth="1"/>
    <col min="8" max="8" width="37" customWidth="1"/>
    <col min="9" max="9" width="44.44140625" customWidth="1"/>
    <col min="10" max="10" width="54.109375" customWidth="1"/>
    <col min="11" max="11" width="22" style="268" customWidth="1"/>
    <col min="12" max="12" width="16.5546875" style="268" customWidth="1"/>
    <col min="13" max="13" width="16.5546875" customWidth="1"/>
    <col min="14" max="14" width="54.5546875" customWidth="1"/>
    <col min="15" max="15" width="44.33203125" customWidth="1"/>
    <col min="16" max="16" width="22.33203125" customWidth="1"/>
    <col min="17" max="17" width="16.5546875" customWidth="1"/>
    <col min="18" max="18" width="32.88671875" customWidth="1"/>
    <col min="19" max="19" width="84.33203125" customWidth="1"/>
  </cols>
  <sheetData>
    <row r="1" spans="1:19" s="283" customFormat="1" ht="45" customHeight="1" x14ac:dyDescent="0.3">
      <c r="A1" s="286"/>
      <c r="B1" s="430" t="s">
        <v>269</v>
      </c>
      <c r="C1" s="431"/>
      <c r="D1" s="431"/>
      <c r="E1" s="431"/>
      <c r="F1" s="431"/>
      <c r="G1" s="431"/>
      <c r="H1" s="431"/>
      <c r="I1" s="431"/>
      <c r="J1" s="432"/>
      <c r="K1" s="282"/>
      <c r="L1" s="282"/>
      <c r="M1" s="286"/>
      <c r="N1" s="286"/>
      <c r="O1" s="286"/>
      <c r="P1" s="286"/>
    </row>
    <row r="2" spans="1:19" s="283" customFormat="1" ht="28.5" customHeight="1" x14ac:dyDescent="0.3">
      <c r="A2" s="286"/>
      <c r="B2" s="433" t="s">
        <v>270</v>
      </c>
      <c r="C2" s="434"/>
      <c r="D2" s="434"/>
      <c r="E2" s="434"/>
      <c r="F2" s="434"/>
      <c r="G2" s="434"/>
      <c r="H2" s="434"/>
      <c r="I2" s="434"/>
      <c r="J2" s="435"/>
      <c r="K2" s="282"/>
      <c r="L2" s="282"/>
      <c r="M2" s="286"/>
      <c r="N2" s="286"/>
      <c r="O2" s="286"/>
      <c r="P2" s="286"/>
      <c r="Q2" s="284"/>
      <c r="R2" s="285"/>
      <c r="S2" s="285"/>
    </row>
    <row r="3" spans="1:19" s="283" customFormat="1" ht="78" customHeight="1" x14ac:dyDescent="0.3">
      <c r="A3" s="286"/>
      <c r="B3" s="452" t="s">
        <v>314</v>
      </c>
      <c r="C3" s="453"/>
      <c r="D3" s="453"/>
      <c r="E3" s="453"/>
      <c r="F3" s="453"/>
      <c r="G3" s="453"/>
      <c r="H3" s="453"/>
      <c r="I3" s="453"/>
      <c r="J3" s="454"/>
      <c r="K3" s="282"/>
      <c r="L3" s="282"/>
      <c r="M3" s="286"/>
      <c r="N3" s="286"/>
      <c r="O3" s="286"/>
      <c r="P3" s="286"/>
      <c r="Q3" s="284"/>
      <c r="R3" s="285"/>
      <c r="S3" s="285"/>
    </row>
    <row r="4" spans="1:19" s="274" customFormat="1" ht="30" customHeight="1" thickBot="1" x14ac:dyDescent="0.4">
      <c r="A4" s="269"/>
      <c r="B4" s="291"/>
      <c r="C4" s="292"/>
      <c r="D4" s="292"/>
      <c r="E4" s="292"/>
      <c r="F4" s="292"/>
      <c r="G4" s="292"/>
      <c r="H4" s="292"/>
      <c r="I4" s="292"/>
      <c r="J4" s="293"/>
      <c r="K4" s="269"/>
      <c r="L4" s="269"/>
      <c r="M4" s="269"/>
      <c r="N4" s="269"/>
      <c r="O4" s="269"/>
      <c r="P4" s="269"/>
      <c r="Q4" s="275"/>
      <c r="R4" s="275"/>
      <c r="S4" s="276"/>
    </row>
    <row r="5" spans="1:19" s="274" customFormat="1" ht="45" customHeight="1" thickBot="1" x14ac:dyDescent="0.45">
      <c r="A5" s="269"/>
      <c r="B5" s="442" t="s">
        <v>302</v>
      </c>
      <c r="C5" s="443"/>
      <c r="D5" s="443"/>
      <c r="E5" s="443"/>
      <c r="F5" s="443"/>
      <c r="G5" s="443"/>
      <c r="H5" s="443"/>
      <c r="I5" s="443"/>
      <c r="J5" s="444"/>
      <c r="K5" s="269"/>
      <c r="L5" s="269"/>
      <c r="M5" s="269"/>
      <c r="N5" s="269"/>
      <c r="O5" s="269"/>
      <c r="P5" s="269"/>
    </row>
    <row r="6" spans="1:19" s="270" customFormat="1" ht="142.5" customHeight="1" x14ac:dyDescent="0.4">
      <c r="A6" s="277"/>
      <c r="B6" s="398" t="s">
        <v>307</v>
      </c>
      <c r="C6" s="294"/>
      <c r="D6" s="397" t="s">
        <v>272</v>
      </c>
      <c r="E6" s="294"/>
      <c r="F6" s="397" t="s">
        <v>308</v>
      </c>
      <c r="G6" s="471"/>
      <c r="H6" s="472"/>
      <c r="I6" s="296" t="s">
        <v>313</v>
      </c>
      <c r="J6" s="297"/>
      <c r="K6" s="269"/>
      <c r="L6" s="269"/>
      <c r="M6" s="277"/>
      <c r="N6" s="277"/>
      <c r="O6" s="277"/>
      <c r="P6" s="277"/>
      <c r="Q6" s="271"/>
      <c r="R6" s="271"/>
      <c r="S6" s="273"/>
    </row>
    <row r="7" spans="1:19" s="270" customFormat="1" ht="55.5" customHeight="1" x14ac:dyDescent="0.4">
      <c r="A7" s="277"/>
      <c r="B7" s="440" t="s">
        <v>273</v>
      </c>
      <c r="C7" s="441"/>
      <c r="D7" s="436"/>
      <c r="E7" s="438"/>
      <c r="F7" s="299"/>
      <c r="G7" s="299"/>
      <c r="H7" s="299"/>
      <c r="I7" s="455" t="s">
        <v>253</v>
      </c>
      <c r="J7" s="456"/>
      <c r="K7" s="269"/>
      <c r="L7" s="269"/>
      <c r="M7" s="277"/>
      <c r="N7" s="277"/>
      <c r="O7" s="277"/>
      <c r="P7" s="277"/>
    </row>
    <row r="8" spans="1:19" s="270" customFormat="1" ht="87" customHeight="1" x14ac:dyDescent="0.35">
      <c r="A8" s="277"/>
      <c r="B8" s="300" t="s">
        <v>265</v>
      </c>
      <c r="C8" s="436"/>
      <c r="D8" s="437"/>
      <c r="E8" s="438"/>
      <c r="F8" s="301" t="s">
        <v>274</v>
      </c>
      <c r="G8" s="439"/>
      <c r="H8" s="438"/>
      <c r="I8" s="302" t="s">
        <v>255</v>
      </c>
      <c r="J8" s="303"/>
      <c r="K8" s="269"/>
      <c r="L8" s="269"/>
      <c r="M8" s="277"/>
      <c r="N8" s="277"/>
      <c r="O8" s="277"/>
      <c r="P8" s="277"/>
    </row>
    <row r="9" spans="1:19" s="270" customFormat="1" ht="87" customHeight="1" thickBot="1" x14ac:dyDescent="0.45">
      <c r="A9" s="277"/>
      <c r="B9" s="298"/>
      <c r="C9" s="299"/>
      <c r="D9" s="299"/>
      <c r="E9" s="299"/>
      <c r="F9" s="299"/>
      <c r="G9" s="299"/>
      <c r="H9" s="304"/>
      <c r="I9" s="305" t="s">
        <v>258</v>
      </c>
      <c r="J9" s="306"/>
      <c r="K9" s="269"/>
      <c r="L9" s="269"/>
      <c r="M9" s="277"/>
      <c r="N9" s="277"/>
      <c r="O9" s="277"/>
      <c r="P9" s="277"/>
    </row>
    <row r="10" spans="1:19" s="270" customFormat="1" ht="48" customHeight="1" thickBot="1" x14ac:dyDescent="0.3">
      <c r="A10" s="277"/>
      <c r="B10" s="445" t="s">
        <v>303</v>
      </c>
      <c r="C10" s="446"/>
      <c r="D10" s="447"/>
      <c r="E10" s="447"/>
      <c r="F10" s="447"/>
      <c r="G10" s="447"/>
      <c r="H10" s="447"/>
      <c r="I10" s="447"/>
      <c r="J10" s="448"/>
      <c r="K10" s="269"/>
      <c r="L10" s="269"/>
      <c r="M10" s="277"/>
      <c r="N10" s="277"/>
      <c r="O10" s="277"/>
      <c r="P10" s="277"/>
    </row>
    <row r="11" spans="1:19" s="270" customFormat="1" ht="87" customHeight="1" x14ac:dyDescent="0.35">
      <c r="A11" s="277"/>
      <c r="B11" s="307" t="s">
        <v>254</v>
      </c>
      <c r="C11" s="308"/>
      <c r="D11" s="295" t="s">
        <v>255</v>
      </c>
      <c r="E11" s="309"/>
      <c r="F11" s="309"/>
      <c r="G11" s="309"/>
      <c r="H11" s="295" t="s">
        <v>258</v>
      </c>
      <c r="I11" s="464"/>
      <c r="J11" s="465"/>
      <c r="K11" s="269"/>
      <c r="L11" s="269"/>
      <c r="M11" s="277"/>
      <c r="N11" s="277"/>
      <c r="O11" s="277"/>
      <c r="P11" s="277"/>
    </row>
    <row r="12" spans="1:19" s="270" customFormat="1" ht="87" customHeight="1" x14ac:dyDescent="0.35">
      <c r="A12" s="277"/>
      <c r="B12" s="310" t="s">
        <v>257</v>
      </c>
      <c r="C12" s="311"/>
      <c r="D12" s="302" t="s">
        <v>255</v>
      </c>
      <c r="E12" s="312"/>
      <c r="F12" s="312"/>
      <c r="G12" s="312"/>
      <c r="H12" s="302" t="s">
        <v>258</v>
      </c>
      <c r="I12" s="466"/>
      <c r="J12" s="467"/>
      <c r="K12" s="269"/>
      <c r="L12" s="269"/>
      <c r="M12" s="277"/>
      <c r="N12" s="277"/>
      <c r="O12" s="277"/>
      <c r="P12" s="277"/>
    </row>
    <row r="13" spans="1:19" s="270" customFormat="1" ht="87" customHeight="1" x14ac:dyDescent="0.35">
      <c r="A13" s="277"/>
      <c r="B13" s="313" t="s">
        <v>256</v>
      </c>
      <c r="C13" s="311"/>
      <c r="D13" s="302" t="s">
        <v>255</v>
      </c>
      <c r="E13" s="312"/>
      <c r="F13" s="312"/>
      <c r="G13" s="312"/>
      <c r="H13" s="302" t="s">
        <v>258</v>
      </c>
      <c r="I13" s="466"/>
      <c r="J13" s="467"/>
      <c r="K13" s="269"/>
      <c r="L13" s="269"/>
      <c r="M13" s="277"/>
      <c r="N13" s="277"/>
      <c r="O13" s="277"/>
      <c r="P13" s="277"/>
    </row>
    <row r="14" spans="1:19" s="270" customFormat="1" ht="87" customHeight="1" x14ac:dyDescent="0.35">
      <c r="A14" s="277"/>
      <c r="B14" s="314" t="s">
        <v>266</v>
      </c>
      <c r="C14" s="311"/>
      <c r="D14" s="407"/>
      <c r="E14" s="408"/>
      <c r="F14" s="408"/>
      <c r="G14" s="410"/>
      <c r="H14" s="407"/>
      <c r="I14" s="408"/>
      <c r="J14" s="409"/>
      <c r="K14" s="269"/>
      <c r="L14" s="269"/>
      <c r="M14" s="277"/>
      <c r="N14" s="277"/>
      <c r="O14" s="277"/>
      <c r="P14" s="277"/>
    </row>
    <row r="15" spans="1:19" s="270" customFormat="1" ht="87" customHeight="1" x14ac:dyDescent="0.4">
      <c r="A15" s="277"/>
      <c r="B15" s="315"/>
      <c r="C15" s="316"/>
      <c r="D15" s="316"/>
      <c r="E15" s="316"/>
      <c r="F15" s="316"/>
      <c r="G15" s="316"/>
      <c r="H15" s="317"/>
      <c r="I15" s="316"/>
      <c r="J15" s="318"/>
      <c r="K15" s="269"/>
      <c r="L15" s="269"/>
      <c r="M15" s="277"/>
      <c r="N15" s="277"/>
      <c r="O15" s="277"/>
      <c r="P15" s="277"/>
    </row>
    <row r="16" spans="1:19" s="270" customFormat="1" ht="87" customHeight="1" x14ac:dyDescent="0.35">
      <c r="A16" s="277"/>
      <c r="B16" s="310" t="s">
        <v>263</v>
      </c>
      <c r="C16" s="319"/>
      <c r="D16" s="320"/>
      <c r="E16" s="302" t="s">
        <v>255</v>
      </c>
      <c r="F16" s="320"/>
      <c r="G16" s="321"/>
      <c r="H16" s="302" t="s">
        <v>258</v>
      </c>
      <c r="I16" s="466"/>
      <c r="J16" s="467"/>
      <c r="K16" s="269"/>
      <c r="L16" s="269"/>
      <c r="M16" s="277"/>
      <c r="N16" s="277"/>
      <c r="O16" s="277"/>
      <c r="P16" s="277"/>
    </row>
    <row r="17" spans="1:16" s="270" customFormat="1" ht="87" customHeight="1" x14ac:dyDescent="0.35">
      <c r="A17" s="277"/>
      <c r="B17" s="310" t="s">
        <v>264</v>
      </c>
      <c r="C17" s="319"/>
      <c r="D17" s="320"/>
      <c r="E17" s="302" t="s">
        <v>255</v>
      </c>
      <c r="F17" s="320"/>
      <c r="G17" s="321"/>
      <c r="H17" s="302" t="s">
        <v>258</v>
      </c>
      <c r="I17" s="466"/>
      <c r="J17" s="467"/>
      <c r="K17" s="269"/>
      <c r="L17" s="269"/>
      <c r="M17" s="277"/>
      <c r="N17" s="277"/>
      <c r="O17" s="277"/>
      <c r="P17" s="277"/>
    </row>
    <row r="18" spans="1:16" s="270" customFormat="1" ht="87" customHeight="1" thickBot="1" x14ac:dyDescent="0.4">
      <c r="A18" s="277"/>
      <c r="B18" s="315"/>
      <c r="C18" s="316"/>
      <c r="D18" s="316"/>
      <c r="E18" s="316"/>
      <c r="F18" s="316"/>
      <c r="G18" s="316"/>
      <c r="H18" s="316"/>
      <c r="I18" s="316"/>
      <c r="J18" s="322"/>
      <c r="K18" s="269"/>
      <c r="L18" s="269"/>
      <c r="M18" s="277"/>
      <c r="N18" s="277"/>
      <c r="O18" s="277"/>
      <c r="P18" s="277"/>
    </row>
    <row r="19" spans="1:16" s="272" customFormat="1" ht="55.5" customHeight="1" thickBot="1" x14ac:dyDescent="0.35">
      <c r="A19" s="287"/>
      <c r="B19" s="445" t="s">
        <v>304</v>
      </c>
      <c r="C19" s="446"/>
      <c r="D19" s="447"/>
      <c r="E19" s="447"/>
      <c r="F19" s="447"/>
      <c r="G19" s="447"/>
      <c r="H19" s="447"/>
      <c r="I19" s="447"/>
      <c r="J19" s="448"/>
      <c r="K19" s="278"/>
      <c r="L19" s="278"/>
      <c r="M19" s="287"/>
      <c r="N19" s="287"/>
      <c r="O19" s="287"/>
      <c r="P19" s="287"/>
    </row>
    <row r="20" spans="1:16" s="270" customFormat="1" ht="87" customHeight="1" x14ac:dyDescent="0.35">
      <c r="A20" s="277"/>
      <c r="B20" s="323" t="s">
        <v>275</v>
      </c>
      <c r="C20" s="479"/>
      <c r="D20" s="480"/>
      <c r="E20" s="295" t="s">
        <v>255</v>
      </c>
      <c r="F20" s="477"/>
      <c r="G20" s="477"/>
      <c r="H20" s="295" t="s">
        <v>258</v>
      </c>
      <c r="I20" s="477"/>
      <c r="J20" s="478"/>
      <c r="K20" s="269"/>
      <c r="L20" s="269"/>
      <c r="M20" s="277"/>
      <c r="N20" s="277"/>
      <c r="O20" s="277"/>
      <c r="P20" s="277"/>
    </row>
    <row r="21" spans="1:16" s="270" customFormat="1" ht="58.5" customHeight="1" thickBot="1" x14ac:dyDescent="0.4">
      <c r="A21" s="277"/>
      <c r="B21" s="324"/>
      <c r="C21" s="325"/>
      <c r="D21" s="325"/>
      <c r="E21" s="325"/>
      <c r="F21" s="325"/>
      <c r="G21" s="325"/>
      <c r="H21" s="325"/>
      <c r="I21" s="325"/>
      <c r="J21" s="326"/>
      <c r="K21" s="269"/>
      <c r="L21" s="269"/>
      <c r="M21" s="277"/>
      <c r="N21" s="277"/>
      <c r="O21" s="277"/>
      <c r="P21" s="277"/>
    </row>
    <row r="22" spans="1:16" s="270" customFormat="1" ht="55.5" customHeight="1" thickBot="1" x14ac:dyDescent="0.3">
      <c r="A22" s="277"/>
      <c r="B22" s="445" t="s">
        <v>305</v>
      </c>
      <c r="C22" s="446"/>
      <c r="D22" s="447"/>
      <c r="E22" s="447"/>
      <c r="F22" s="447"/>
      <c r="G22" s="447"/>
      <c r="H22" s="447"/>
      <c r="I22" s="447"/>
      <c r="J22" s="448"/>
      <c r="K22" s="269"/>
      <c r="L22" s="269"/>
      <c r="M22" s="277"/>
      <c r="N22" s="277"/>
      <c r="O22" s="277"/>
      <c r="P22" s="277"/>
    </row>
    <row r="23" spans="1:16" s="270" customFormat="1" ht="31.5" customHeight="1" thickBot="1" x14ac:dyDescent="0.3">
      <c r="A23" s="277"/>
      <c r="B23" s="411" t="s">
        <v>276</v>
      </c>
      <c r="C23" s="412"/>
      <c r="D23" s="412"/>
      <c r="E23" s="412"/>
      <c r="F23" s="412"/>
      <c r="G23" s="412"/>
      <c r="H23" s="412"/>
      <c r="I23" s="412"/>
      <c r="J23" s="413"/>
      <c r="K23" s="269"/>
      <c r="L23" s="269"/>
      <c r="M23" s="277"/>
      <c r="N23" s="277"/>
      <c r="O23" s="277"/>
      <c r="P23" s="277"/>
    </row>
    <row r="24" spans="1:16" s="270" customFormat="1" ht="87" customHeight="1" x14ac:dyDescent="0.25">
      <c r="A24" s="277"/>
      <c r="B24" s="414" t="s">
        <v>5</v>
      </c>
      <c r="C24" s="415"/>
      <c r="D24" s="327" t="s">
        <v>6</v>
      </c>
      <c r="E24" s="327" t="s">
        <v>7</v>
      </c>
      <c r="F24" s="396" t="s">
        <v>279</v>
      </c>
      <c r="G24" s="327" t="s">
        <v>251</v>
      </c>
      <c r="H24" s="327" t="s">
        <v>4</v>
      </c>
      <c r="I24" s="328" t="s">
        <v>261</v>
      </c>
      <c r="J24" s="329" t="s">
        <v>280</v>
      </c>
      <c r="K24" s="269"/>
      <c r="L24" s="269"/>
      <c r="M24" s="277"/>
      <c r="N24" s="277"/>
      <c r="O24" s="277"/>
      <c r="P24" s="277"/>
    </row>
    <row r="25" spans="1:16" s="270" customFormat="1" ht="87" customHeight="1" x14ac:dyDescent="0.35">
      <c r="A25" s="277"/>
      <c r="B25" s="416"/>
      <c r="C25" s="417"/>
      <c r="D25" s="330"/>
      <c r="E25" s="330"/>
      <c r="F25" s="330"/>
      <c r="G25" s="330"/>
      <c r="H25" s="331"/>
      <c r="I25" s="330"/>
      <c r="J25" s="332"/>
      <c r="K25" s="269"/>
      <c r="L25" s="269"/>
      <c r="M25" s="277"/>
      <c r="N25" s="277"/>
      <c r="O25" s="277"/>
      <c r="P25" s="277"/>
    </row>
    <row r="26" spans="1:16" s="270" customFormat="1" ht="87" customHeight="1" x14ac:dyDescent="0.35">
      <c r="A26" s="277"/>
      <c r="B26" s="333" t="s">
        <v>252</v>
      </c>
      <c r="C26" s="418"/>
      <c r="D26" s="419"/>
      <c r="E26" s="419"/>
      <c r="F26" s="419"/>
      <c r="G26" s="419"/>
      <c r="H26" s="420"/>
      <c r="I26" s="334" t="s">
        <v>259</v>
      </c>
      <c r="J26" s="335"/>
      <c r="K26" s="269"/>
      <c r="L26" s="269"/>
      <c r="M26" s="277"/>
      <c r="N26" s="277"/>
      <c r="O26" s="277"/>
      <c r="P26" s="277"/>
    </row>
    <row r="27" spans="1:16" s="280" customFormat="1" ht="87" customHeight="1" x14ac:dyDescent="0.3">
      <c r="A27" s="288"/>
      <c r="B27" s="336" t="s">
        <v>262</v>
      </c>
      <c r="C27" s="337" t="s">
        <v>260</v>
      </c>
      <c r="D27" s="337" t="s">
        <v>283</v>
      </c>
      <c r="E27" s="337" t="s">
        <v>285</v>
      </c>
      <c r="F27" s="458" t="s">
        <v>284</v>
      </c>
      <c r="G27" s="459"/>
      <c r="H27" s="459"/>
      <c r="I27" s="459"/>
      <c r="J27" s="460"/>
      <c r="K27" s="279"/>
      <c r="L27" s="279"/>
      <c r="M27" s="288"/>
      <c r="N27" s="288"/>
      <c r="O27" s="288"/>
      <c r="P27" s="288"/>
    </row>
    <row r="28" spans="1:16" s="270" customFormat="1" ht="87" customHeight="1" thickBot="1" x14ac:dyDescent="0.4">
      <c r="A28" s="277"/>
      <c r="B28" s="338"/>
      <c r="C28" s="339"/>
      <c r="D28" s="339"/>
      <c r="E28" s="339"/>
      <c r="F28" s="468"/>
      <c r="G28" s="469"/>
      <c r="H28" s="469"/>
      <c r="I28" s="469"/>
      <c r="J28" s="470"/>
      <c r="K28" s="269"/>
      <c r="L28" s="269"/>
      <c r="M28" s="277"/>
      <c r="N28" s="277"/>
      <c r="O28" s="277"/>
      <c r="P28" s="277"/>
    </row>
    <row r="29" spans="1:16" s="270" customFormat="1" ht="57" customHeight="1" thickBot="1" x14ac:dyDescent="0.3">
      <c r="A29" s="277"/>
      <c r="B29" s="457" t="s">
        <v>309</v>
      </c>
      <c r="C29" s="446"/>
      <c r="D29" s="447"/>
      <c r="E29" s="447"/>
      <c r="F29" s="447"/>
      <c r="G29" s="447"/>
      <c r="H29" s="447"/>
      <c r="I29" s="447"/>
      <c r="J29" s="448"/>
      <c r="K29" s="269"/>
      <c r="L29" s="269"/>
      <c r="M29" s="277"/>
      <c r="N29" s="277"/>
      <c r="O29" s="277"/>
      <c r="P29" s="277"/>
    </row>
    <row r="30" spans="1:16" s="270" customFormat="1" ht="87" customHeight="1" x14ac:dyDescent="0.25">
      <c r="A30" s="277"/>
      <c r="B30" s="399" t="s">
        <v>278</v>
      </c>
      <c r="C30" s="400"/>
      <c r="D30" s="400"/>
      <c r="E30" s="327" t="s">
        <v>6</v>
      </c>
      <c r="F30" s="340" t="s">
        <v>271</v>
      </c>
      <c r="G30" s="327" t="s">
        <v>4</v>
      </c>
      <c r="H30" s="328" t="s">
        <v>282</v>
      </c>
      <c r="I30" s="341" t="s">
        <v>281</v>
      </c>
      <c r="J30" s="342" t="s">
        <v>259</v>
      </c>
      <c r="K30" s="269"/>
      <c r="L30" s="269"/>
      <c r="M30" s="277"/>
      <c r="N30" s="277"/>
      <c r="O30" s="277"/>
      <c r="P30" s="277"/>
    </row>
    <row r="31" spans="1:16" s="270" customFormat="1" ht="87" customHeight="1" x14ac:dyDescent="0.4">
      <c r="A31" s="277"/>
      <c r="B31" s="401"/>
      <c r="C31" s="402"/>
      <c r="D31" s="403"/>
      <c r="E31" s="343"/>
      <c r="F31" s="344"/>
      <c r="G31" s="344"/>
      <c r="H31" s="344"/>
      <c r="I31" s="344"/>
      <c r="J31" s="345"/>
      <c r="K31" s="269"/>
      <c r="L31" s="269"/>
      <c r="M31" s="277"/>
      <c r="N31" s="277"/>
      <c r="O31" s="277"/>
      <c r="P31" s="277"/>
    </row>
    <row r="32" spans="1:16" s="270" customFormat="1" ht="87" customHeight="1" x14ac:dyDescent="0.25">
      <c r="A32" s="277"/>
      <c r="B32" s="404" t="s">
        <v>277</v>
      </c>
      <c r="C32" s="405"/>
      <c r="D32" s="406"/>
      <c r="E32" s="346" t="s">
        <v>6</v>
      </c>
      <c r="F32" s="347" t="s">
        <v>271</v>
      </c>
      <c r="G32" s="346" t="s">
        <v>4</v>
      </c>
      <c r="H32" s="334" t="s">
        <v>282</v>
      </c>
      <c r="I32" s="348" t="s">
        <v>281</v>
      </c>
      <c r="J32" s="349" t="s">
        <v>259</v>
      </c>
      <c r="K32" s="269"/>
      <c r="L32" s="269"/>
      <c r="M32" s="277"/>
      <c r="N32" s="277"/>
      <c r="O32" s="277"/>
      <c r="P32" s="277"/>
    </row>
    <row r="33" spans="1:16" s="270" customFormat="1" ht="87" customHeight="1" thickBot="1" x14ac:dyDescent="0.45">
      <c r="A33" s="277"/>
      <c r="B33" s="449"/>
      <c r="C33" s="450"/>
      <c r="D33" s="451"/>
      <c r="E33" s="319"/>
      <c r="F33" s="350"/>
      <c r="G33" s="351"/>
      <c r="H33" s="351"/>
      <c r="I33" s="351"/>
      <c r="J33" s="335"/>
      <c r="K33" s="269"/>
      <c r="L33" s="269"/>
      <c r="M33" s="277"/>
      <c r="N33" s="277"/>
      <c r="O33" s="277"/>
      <c r="P33" s="277"/>
    </row>
    <row r="34" spans="1:16" s="270" customFormat="1" ht="52.5" customHeight="1" thickBot="1" x14ac:dyDescent="0.3">
      <c r="A34" s="277"/>
      <c r="B34" s="445" t="s">
        <v>306</v>
      </c>
      <c r="C34" s="446"/>
      <c r="D34" s="447"/>
      <c r="E34" s="447"/>
      <c r="F34" s="447"/>
      <c r="G34" s="447"/>
      <c r="H34" s="447"/>
      <c r="I34" s="447"/>
      <c r="J34" s="448"/>
      <c r="K34" s="269"/>
      <c r="L34" s="269"/>
      <c r="M34" s="277"/>
      <c r="N34" s="277"/>
      <c r="O34" s="277"/>
      <c r="P34" s="277"/>
    </row>
    <row r="35" spans="1:16" s="270" customFormat="1" ht="87" customHeight="1" x14ac:dyDescent="0.25">
      <c r="A35" s="277"/>
      <c r="B35" s="427" t="s">
        <v>297</v>
      </c>
      <c r="C35" s="428"/>
      <c r="D35" s="428"/>
      <c r="E35" s="429"/>
      <c r="F35" s="488" t="s">
        <v>286</v>
      </c>
      <c r="G35" s="489"/>
      <c r="H35" s="489"/>
      <c r="I35" s="489"/>
      <c r="J35" s="490"/>
      <c r="K35" s="269"/>
      <c r="L35" s="269"/>
      <c r="M35" s="277"/>
      <c r="N35" s="277"/>
      <c r="O35" s="277"/>
      <c r="P35" s="277"/>
    </row>
    <row r="36" spans="1:16" s="270" customFormat="1" ht="184.5" customHeight="1" x14ac:dyDescent="0.25">
      <c r="A36" s="277"/>
      <c r="B36" s="352"/>
      <c r="C36" s="353"/>
      <c r="D36" s="353"/>
      <c r="E36" s="354"/>
      <c r="F36" s="355"/>
      <c r="G36" s="356"/>
      <c r="H36" s="356"/>
      <c r="I36" s="356"/>
      <c r="J36" s="357"/>
      <c r="K36" s="269"/>
      <c r="L36" s="269"/>
      <c r="M36" s="277"/>
      <c r="N36" s="277"/>
      <c r="O36" s="277"/>
      <c r="P36" s="277"/>
    </row>
    <row r="37" spans="1:16" s="270" customFormat="1" ht="87" customHeight="1" x14ac:dyDescent="0.25">
      <c r="A37" s="277"/>
      <c r="B37" s="424" t="s">
        <v>298</v>
      </c>
      <c r="C37" s="425"/>
      <c r="D37" s="425"/>
      <c r="E37" s="426"/>
      <c r="F37" s="491" t="s">
        <v>286</v>
      </c>
      <c r="G37" s="492"/>
      <c r="H37" s="492"/>
      <c r="I37" s="492"/>
      <c r="J37" s="493"/>
      <c r="K37" s="269"/>
      <c r="L37" s="269"/>
      <c r="M37" s="277"/>
      <c r="N37" s="277"/>
      <c r="O37" s="277"/>
      <c r="P37" s="277"/>
    </row>
    <row r="38" spans="1:16" s="270" customFormat="1" ht="192" customHeight="1" x14ac:dyDescent="0.25">
      <c r="A38" s="277"/>
      <c r="B38" s="358"/>
      <c r="C38" s="359"/>
      <c r="D38" s="359"/>
      <c r="E38" s="360"/>
      <c r="F38" s="361"/>
      <c r="G38" s="362"/>
      <c r="H38" s="362"/>
      <c r="I38" s="362"/>
      <c r="J38" s="363"/>
      <c r="K38" s="269"/>
      <c r="L38" s="269"/>
      <c r="M38" s="277"/>
      <c r="N38" s="277"/>
      <c r="O38" s="277"/>
      <c r="P38" s="277"/>
    </row>
    <row r="39" spans="1:16" s="270" customFormat="1" ht="87" customHeight="1" x14ac:dyDescent="0.25">
      <c r="A39" s="277"/>
      <c r="B39" s="421" t="s">
        <v>299</v>
      </c>
      <c r="C39" s="422"/>
      <c r="D39" s="422"/>
      <c r="E39" s="423"/>
      <c r="F39" s="461" t="s">
        <v>286</v>
      </c>
      <c r="G39" s="462"/>
      <c r="H39" s="462"/>
      <c r="I39" s="462"/>
      <c r="J39" s="463"/>
      <c r="K39" s="269"/>
      <c r="L39" s="269"/>
      <c r="M39" s="277"/>
      <c r="N39" s="277"/>
      <c r="O39" s="277"/>
      <c r="P39" s="277"/>
    </row>
    <row r="40" spans="1:16" s="270" customFormat="1" ht="160.5" customHeight="1" x14ac:dyDescent="0.25">
      <c r="A40" s="277"/>
      <c r="B40" s="364"/>
      <c r="C40" s="365"/>
      <c r="D40" s="365"/>
      <c r="E40" s="366"/>
      <c r="F40" s="367"/>
      <c r="G40" s="367"/>
      <c r="H40" s="367"/>
      <c r="I40" s="367"/>
      <c r="J40" s="368"/>
      <c r="K40" s="269"/>
      <c r="L40" s="269"/>
      <c r="M40" s="277"/>
      <c r="N40" s="277"/>
      <c r="O40" s="277"/>
      <c r="P40" s="277"/>
    </row>
    <row r="41" spans="1:16" s="270" customFormat="1" ht="69" customHeight="1" x14ac:dyDescent="0.25">
      <c r="A41" s="277"/>
      <c r="B41" s="421" t="s">
        <v>301</v>
      </c>
      <c r="C41" s="422"/>
      <c r="D41" s="422"/>
      <c r="E41" s="423"/>
      <c r="F41" s="461" t="s">
        <v>286</v>
      </c>
      <c r="G41" s="462"/>
      <c r="H41" s="462"/>
      <c r="I41" s="462"/>
      <c r="J41" s="463"/>
      <c r="K41" s="269"/>
      <c r="L41" s="269"/>
      <c r="M41" s="277"/>
      <c r="N41" s="277"/>
      <c r="O41" s="277"/>
      <c r="P41" s="277"/>
    </row>
    <row r="42" spans="1:16" s="270" customFormat="1" ht="192" customHeight="1" thickBot="1" x14ac:dyDescent="0.3">
      <c r="A42" s="277"/>
      <c r="B42" s="481"/>
      <c r="C42" s="482"/>
      <c r="D42" s="482"/>
      <c r="E42" s="483"/>
      <c r="F42" s="369"/>
      <c r="G42" s="369"/>
      <c r="H42" s="369"/>
      <c r="I42" s="369"/>
      <c r="J42" s="370"/>
      <c r="K42" s="269"/>
      <c r="L42" s="269"/>
      <c r="M42" s="277"/>
      <c r="N42" s="277"/>
      <c r="O42" s="277"/>
      <c r="P42" s="277"/>
    </row>
    <row r="43" spans="1:16" s="270" customFormat="1" ht="87" customHeight="1" x14ac:dyDescent="0.35">
      <c r="A43" s="277"/>
      <c r="B43" s="486" t="s">
        <v>296</v>
      </c>
      <c r="C43" s="487"/>
      <c r="D43" s="487"/>
      <c r="E43" s="343"/>
      <c r="F43" s="484"/>
      <c r="G43" s="484"/>
      <c r="H43" s="484"/>
      <c r="I43" s="484"/>
      <c r="J43" s="485"/>
      <c r="K43" s="269"/>
      <c r="L43" s="269"/>
      <c r="M43" s="277"/>
      <c r="N43" s="277"/>
      <c r="O43" s="277"/>
      <c r="P43" s="277"/>
    </row>
    <row r="44" spans="1:16" s="270" customFormat="1" ht="64.5" customHeight="1" x14ac:dyDescent="0.25">
      <c r="A44" s="277"/>
      <c r="B44" s="473" t="s">
        <v>295</v>
      </c>
      <c r="C44" s="474"/>
      <c r="D44" s="474"/>
      <c r="E44" s="474"/>
      <c r="F44" s="475" t="s">
        <v>300</v>
      </c>
      <c r="G44" s="475"/>
      <c r="H44" s="475"/>
      <c r="I44" s="475"/>
      <c r="J44" s="476"/>
      <c r="K44" s="269"/>
      <c r="L44" s="269"/>
      <c r="M44" s="277"/>
      <c r="N44" s="277"/>
      <c r="O44" s="277"/>
      <c r="P44" s="277"/>
    </row>
    <row r="45" spans="1:16" s="270" customFormat="1" ht="87" customHeight="1" x14ac:dyDescent="0.35">
      <c r="A45" s="277"/>
      <c r="B45" s="371" t="s">
        <v>290</v>
      </c>
      <c r="C45" s="372" t="s">
        <v>287</v>
      </c>
      <c r="D45" s="372" t="s">
        <v>289</v>
      </c>
      <c r="E45" s="372" t="s">
        <v>267</v>
      </c>
      <c r="F45" s="373"/>
      <c r="G45" s="374"/>
      <c r="H45" s="374"/>
      <c r="I45" s="374"/>
      <c r="J45" s="375"/>
      <c r="K45" s="269"/>
      <c r="L45" s="269"/>
      <c r="M45" s="277"/>
      <c r="N45" s="277"/>
      <c r="O45" s="277"/>
      <c r="P45" s="277"/>
    </row>
    <row r="46" spans="1:16" s="270" customFormat="1" ht="87" customHeight="1" x14ac:dyDescent="0.35">
      <c r="A46" s="277"/>
      <c r="B46" s="376"/>
      <c r="C46" s="351"/>
      <c r="D46" s="351"/>
      <c r="E46" s="351"/>
      <c r="F46" s="373"/>
      <c r="G46" s="374"/>
      <c r="H46" s="374"/>
      <c r="I46" s="374"/>
      <c r="J46" s="375"/>
      <c r="K46" s="269"/>
      <c r="L46" s="269"/>
      <c r="M46" s="277"/>
      <c r="N46" s="277"/>
      <c r="O46" s="277"/>
      <c r="P46" s="277"/>
    </row>
    <row r="47" spans="1:16" s="273" customFormat="1" ht="87" customHeight="1" x14ac:dyDescent="0.3">
      <c r="A47" s="289"/>
      <c r="B47" s="371" t="s">
        <v>268</v>
      </c>
      <c r="C47" s="377" t="s">
        <v>288</v>
      </c>
      <c r="D47" s="378" t="s">
        <v>291</v>
      </c>
      <c r="E47" s="377" t="s">
        <v>292</v>
      </c>
      <c r="F47" s="379"/>
      <c r="G47" s="380"/>
      <c r="H47" s="380"/>
      <c r="I47" s="380"/>
      <c r="J47" s="381"/>
      <c r="K47" s="281"/>
      <c r="L47" s="281"/>
      <c r="M47" s="289"/>
      <c r="N47" s="289"/>
      <c r="O47" s="289"/>
      <c r="P47" s="289"/>
    </row>
    <row r="48" spans="1:16" s="270" customFormat="1" ht="106.5" customHeight="1" x14ac:dyDescent="0.35">
      <c r="A48" s="277"/>
      <c r="B48" s="376"/>
      <c r="C48" s="351"/>
      <c r="D48" s="351"/>
      <c r="E48" s="351"/>
      <c r="F48" s="382"/>
      <c r="G48" s="383"/>
      <c r="H48" s="383"/>
      <c r="I48" s="383"/>
      <c r="J48" s="384"/>
      <c r="K48" s="269"/>
      <c r="L48" s="269"/>
      <c r="M48" s="277"/>
      <c r="N48" s="277"/>
      <c r="O48" s="277"/>
      <c r="P48" s="277"/>
    </row>
    <row r="49" spans="1:16" s="270" customFormat="1" ht="87" customHeight="1" thickBot="1" x14ac:dyDescent="0.4">
      <c r="A49" s="277"/>
      <c r="B49" s="385"/>
      <c r="C49" s="304"/>
      <c r="D49" s="304"/>
      <c r="E49" s="304"/>
      <c r="F49" s="304"/>
      <c r="G49" s="304"/>
      <c r="H49" s="304"/>
      <c r="I49" s="304"/>
      <c r="J49" s="318"/>
      <c r="K49" s="269"/>
      <c r="L49" s="269"/>
      <c r="M49" s="277"/>
      <c r="N49" s="277"/>
      <c r="O49" s="277"/>
      <c r="P49" s="277"/>
    </row>
    <row r="50" spans="1:16" s="270" customFormat="1" ht="87" customHeight="1" x14ac:dyDescent="0.35">
      <c r="A50" s="277"/>
      <c r="B50" s="386" t="s">
        <v>310</v>
      </c>
      <c r="C50" s="304"/>
      <c r="D50" s="387" t="s">
        <v>294</v>
      </c>
      <c r="E50" s="304"/>
      <c r="F50" s="387" t="s">
        <v>311</v>
      </c>
      <c r="G50" s="304"/>
      <c r="H50" s="387" t="s">
        <v>294</v>
      </c>
      <c r="I50" s="304"/>
      <c r="J50" s="318"/>
      <c r="K50" s="269"/>
      <c r="L50" s="269"/>
      <c r="M50" s="277"/>
      <c r="N50" s="277"/>
      <c r="O50" s="277"/>
      <c r="P50" s="277"/>
    </row>
    <row r="51" spans="1:16" ht="21" x14ac:dyDescent="0.4">
      <c r="A51" s="290"/>
      <c r="B51" s="388"/>
      <c r="C51" s="389"/>
      <c r="D51" s="389"/>
      <c r="E51" s="389"/>
      <c r="F51" s="390"/>
      <c r="G51" s="389"/>
      <c r="H51" s="389"/>
      <c r="I51" s="389"/>
      <c r="J51" s="391"/>
      <c r="M51" s="290"/>
      <c r="N51" s="290"/>
      <c r="O51" s="290"/>
      <c r="P51" s="290"/>
    </row>
    <row r="52" spans="1:16" ht="21" x14ac:dyDescent="0.4">
      <c r="A52" s="290"/>
      <c r="B52" s="388"/>
      <c r="C52" s="389"/>
      <c r="D52" s="389"/>
      <c r="E52" s="389"/>
      <c r="F52" s="390"/>
      <c r="G52" s="389"/>
      <c r="H52" s="389"/>
      <c r="I52" s="389"/>
      <c r="J52" s="391"/>
      <c r="M52" s="290"/>
      <c r="N52" s="290"/>
      <c r="O52" s="290"/>
      <c r="P52" s="290"/>
    </row>
    <row r="53" spans="1:16" ht="21.6" thickBot="1" x14ac:dyDescent="0.45">
      <c r="A53" s="290"/>
      <c r="B53" s="388"/>
      <c r="C53" s="389"/>
      <c r="D53" s="389"/>
      <c r="E53" s="389"/>
      <c r="F53" s="390"/>
      <c r="G53" s="389"/>
      <c r="H53" s="389"/>
      <c r="I53" s="389"/>
      <c r="J53" s="391"/>
      <c r="M53" s="290"/>
      <c r="N53" s="290"/>
      <c r="O53" s="290"/>
      <c r="P53" s="290"/>
    </row>
    <row r="54" spans="1:16" ht="63" x14ac:dyDescent="0.4">
      <c r="A54" s="290"/>
      <c r="B54" s="386" t="s">
        <v>293</v>
      </c>
      <c r="C54" s="389"/>
      <c r="D54" s="389"/>
      <c r="E54" s="389"/>
      <c r="F54" s="387" t="s">
        <v>312</v>
      </c>
      <c r="G54" s="389"/>
      <c r="H54" s="389"/>
      <c r="I54" s="389"/>
      <c r="J54" s="391"/>
      <c r="M54" s="290"/>
      <c r="N54" s="290"/>
      <c r="O54" s="290"/>
      <c r="P54" s="290"/>
    </row>
    <row r="55" spans="1:16" ht="21" x14ac:dyDescent="0.4">
      <c r="A55" s="290"/>
      <c r="B55" s="392"/>
      <c r="C55" s="389"/>
      <c r="D55" s="389"/>
      <c r="E55" s="389"/>
      <c r="F55" s="389"/>
      <c r="G55" s="389"/>
      <c r="H55" s="389"/>
      <c r="I55" s="389"/>
      <c r="J55" s="391"/>
      <c r="M55" s="290"/>
      <c r="N55" s="290"/>
      <c r="O55" s="290"/>
      <c r="P55" s="290"/>
    </row>
    <row r="56" spans="1:16" ht="21" x14ac:dyDescent="0.4">
      <c r="A56" s="290"/>
      <c r="B56" s="392"/>
      <c r="C56" s="389"/>
      <c r="D56" s="389"/>
      <c r="E56" s="389"/>
      <c r="F56" s="389"/>
      <c r="G56" s="389"/>
      <c r="H56" s="389"/>
      <c r="I56" s="389"/>
      <c r="J56" s="391"/>
      <c r="M56" s="290"/>
      <c r="N56" s="290"/>
      <c r="O56" s="290"/>
      <c r="P56" s="290"/>
    </row>
    <row r="57" spans="1:16" ht="21.6" thickBot="1" x14ac:dyDescent="0.45">
      <c r="A57" s="290"/>
      <c r="B57" s="393"/>
      <c r="C57" s="394"/>
      <c r="D57" s="394"/>
      <c r="E57" s="394"/>
      <c r="F57" s="394"/>
      <c r="G57" s="394"/>
      <c r="H57" s="394"/>
      <c r="I57" s="394"/>
      <c r="J57" s="395"/>
      <c r="M57" s="290"/>
      <c r="N57" s="290"/>
      <c r="O57" s="290"/>
      <c r="P57" s="290"/>
    </row>
    <row r="58" spans="1:16" x14ac:dyDescent="0.3">
      <c r="A58" s="290"/>
      <c r="M58" s="290"/>
      <c r="N58" s="290"/>
      <c r="O58" s="290"/>
      <c r="P58" s="290"/>
    </row>
    <row r="59" spans="1:16" x14ac:dyDescent="0.3">
      <c r="A59" s="290"/>
      <c r="B59" s="290"/>
      <c r="C59" s="290"/>
      <c r="D59" s="290"/>
      <c r="E59" s="290"/>
      <c r="F59" s="290"/>
      <c r="G59" s="290"/>
      <c r="H59" s="290"/>
      <c r="I59" s="290"/>
      <c r="J59" s="290"/>
      <c r="M59" s="290"/>
      <c r="N59" s="290"/>
      <c r="O59" s="290"/>
      <c r="P59" s="290"/>
    </row>
    <row r="60" spans="1:16" x14ac:dyDescent="0.3">
      <c r="A60" s="290"/>
      <c r="B60" s="290"/>
      <c r="C60" s="290"/>
      <c r="D60" s="290"/>
      <c r="E60" s="290"/>
      <c r="F60" s="290"/>
      <c r="G60" s="290"/>
      <c r="H60" s="290"/>
      <c r="I60" s="290"/>
      <c r="J60" s="290"/>
      <c r="M60" s="290"/>
      <c r="N60" s="290"/>
      <c r="O60" s="290"/>
      <c r="P60" s="290"/>
    </row>
    <row r="61" spans="1:16" x14ac:dyDescent="0.3">
      <c r="A61" s="290"/>
      <c r="B61" s="290"/>
      <c r="C61" s="290"/>
      <c r="D61" s="290"/>
      <c r="E61" s="290"/>
      <c r="F61" s="290"/>
      <c r="G61" s="290"/>
      <c r="H61" s="290"/>
      <c r="I61" s="290"/>
      <c r="J61" s="290"/>
      <c r="M61" s="290"/>
      <c r="N61" s="290"/>
      <c r="O61" s="290"/>
      <c r="P61" s="290"/>
    </row>
    <row r="62" spans="1:16" x14ac:dyDescent="0.3">
      <c r="A62" s="290"/>
      <c r="B62" s="290"/>
      <c r="C62" s="290"/>
      <c r="D62" s="290"/>
      <c r="E62" s="290"/>
      <c r="F62" s="290"/>
      <c r="G62" s="290"/>
      <c r="H62" s="290"/>
      <c r="I62" s="290"/>
      <c r="J62" s="290"/>
      <c r="M62" s="290"/>
      <c r="N62" s="290"/>
      <c r="O62" s="290"/>
      <c r="P62" s="290"/>
    </row>
    <row r="63" spans="1:16" x14ac:dyDescent="0.3">
      <c r="A63" s="290"/>
      <c r="B63" s="290"/>
      <c r="C63" s="290"/>
      <c r="D63" s="290"/>
      <c r="E63" s="290"/>
      <c r="F63" s="290"/>
      <c r="G63" s="290"/>
      <c r="H63" s="290"/>
      <c r="I63" s="290"/>
      <c r="J63" s="290"/>
      <c r="M63" s="290"/>
      <c r="N63" s="290"/>
      <c r="O63" s="290"/>
      <c r="P63" s="290"/>
    </row>
    <row r="64" spans="1:16" x14ac:dyDescent="0.3">
      <c r="A64" s="290"/>
      <c r="B64" s="290"/>
      <c r="C64" s="290"/>
      <c r="D64" s="290"/>
      <c r="E64" s="290"/>
      <c r="F64" s="290"/>
      <c r="G64" s="290"/>
      <c r="H64" s="290"/>
      <c r="I64" s="290"/>
      <c r="J64" s="290"/>
      <c r="M64" s="290"/>
      <c r="N64" s="290"/>
      <c r="O64" s="290"/>
      <c r="P64" s="290"/>
    </row>
    <row r="65" spans="1:16" x14ac:dyDescent="0.3">
      <c r="A65" s="290"/>
      <c r="B65" s="290"/>
      <c r="C65" s="290"/>
      <c r="D65" s="290"/>
      <c r="E65" s="290"/>
      <c r="F65" s="290"/>
      <c r="G65" s="290"/>
      <c r="H65" s="290"/>
      <c r="I65" s="290"/>
      <c r="J65" s="290"/>
      <c r="M65" s="290"/>
      <c r="N65" s="290"/>
      <c r="O65" s="290"/>
      <c r="P65" s="290"/>
    </row>
    <row r="66" spans="1:16" x14ac:dyDescent="0.3">
      <c r="A66" s="290"/>
      <c r="B66" s="290"/>
      <c r="C66" s="290"/>
      <c r="D66" s="290"/>
      <c r="E66" s="290"/>
      <c r="F66" s="290"/>
      <c r="G66" s="290"/>
      <c r="H66" s="290"/>
      <c r="I66" s="290"/>
      <c r="J66" s="290"/>
      <c r="M66" s="290"/>
      <c r="N66" s="290"/>
      <c r="O66" s="290"/>
      <c r="P66" s="290"/>
    </row>
    <row r="67" spans="1:16" x14ac:dyDescent="0.3">
      <c r="A67" s="290"/>
      <c r="B67" s="290"/>
      <c r="C67" s="290"/>
      <c r="D67" s="290"/>
      <c r="E67" s="290"/>
      <c r="F67" s="290"/>
      <c r="G67" s="290"/>
      <c r="H67" s="290"/>
      <c r="I67" s="290"/>
      <c r="J67" s="290"/>
      <c r="M67" s="290"/>
      <c r="N67" s="290"/>
      <c r="O67" s="290"/>
      <c r="P67" s="290"/>
    </row>
    <row r="68" spans="1:16" x14ac:dyDescent="0.3">
      <c r="A68" s="290"/>
      <c r="B68" s="290"/>
      <c r="C68" s="290"/>
      <c r="D68" s="290"/>
      <c r="E68" s="290"/>
      <c r="F68" s="290"/>
      <c r="G68" s="290"/>
      <c r="H68" s="290"/>
      <c r="I68" s="290"/>
      <c r="J68" s="290"/>
      <c r="M68" s="290"/>
      <c r="N68" s="290"/>
      <c r="O68" s="290"/>
      <c r="P68" s="290"/>
    </row>
    <row r="69" spans="1:16" x14ac:dyDescent="0.3">
      <c r="A69" s="290"/>
      <c r="B69" s="290"/>
      <c r="C69" s="290"/>
      <c r="D69" s="290"/>
      <c r="E69" s="290"/>
      <c r="F69" s="290"/>
      <c r="G69" s="290"/>
      <c r="H69" s="290"/>
      <c r="I69" s="290"/>
      <c r="J69" s="290"/>
      <c r="M69" s="290"/>
      <c r="N69" s="290"/>
      <c r="O69" s="290"/>
      <c r="P69" s="290"/>
    </row>
    <row r="70" spans="1:16" x14ac:dyDescent="0.3">
      <c r="A70" s="290"/>
      <c r="B70" s="290"/>
      <c r="C70" s="290"/>
      <c r="D70" s="290"/>
      <c r="E70" s="290"/>
      <c r="F70" s="290"/>
      <c r="G70" s="290"/>
      <c r="H70" s="290"/>
      <c r="I70" s="290"/>
      <c r="J70" s="290"/>
      <c r="M70" s="290"/>
      <c r="N70" s="290"/>
      <c r="O70" s="290"/>
      <c r="P70" s="290"/>
    </row>
    <row r="71" spans="1:16" x14ac:dyDescent="0.3">
      <c r="A71" s="290"/>
      <c r="B71" s="290"/>
      <c r="C71" s="290"/>
      <c r="D71" s="290"/>
      <c r="E71" s="290"/>
      <c r="F71" s="290"/>
      <c r="G71" s="290"/>
      <c r="H71" s="290"/>
      <c r="I71" s="290"/>
      <c r="J71" s="290"/>
      <c r="M71" s="290"/>
      <c r="N71" s="290"/>
      <c r="O71" s="290"/>
      <c r="P71" s="290"/>
    </row>
    <row r="72" spans="1:16" x14ac:dyDescent="0.3">
      <c r="A72" s="290"/>
      <c r="B72" s="290"/>
      <c r="C72" s="290"/>
      <c r="D72" s="290"/>
      <c r="E72" s="290"/>
      <c r="F72" s="290"/>
      <c r="G72" s="290"/>
      <c r="H72" s="290"/>
      <c r="I72" s="290"/>
      <c r="J72" s="290"/>
      <c r="M72" s="290"/>
      <c r="N72" s="290"/>
      <c r="O72" s="290"/>
      <c r="P72" s="290"/>
    </row>
    <row r="73" spans="1:16" x14ac:dyDescent="0.3">
      <c r="A73" s="290"/>
      <c r="B73" s="290"/>
      <c r="C73" s="290"/>
      <c r="D73" s="290"/>
      <c r="E73" s="290"/>
      <c r="F73" s="290"/>
      <c r="G73" s="290"/>
      <c r="H73" s="290"/>
      <c r="I73" s="290"/>
      <c r="J73" s="290"/>
      <c r="M73" s="290"/>
      <c r="N73" s="290"/>
      <c r="O73" s="290"/>
      <c r="P73" s="290"/>
    </row>
    <row r="74" spans="1:16" x14ac:dyDescent="0.3">
      <c r="A74" s="290"/>
      <c r="B74" s="290"/>
      <c r="C74" s="290"/>
      <c r="D74" s="290"/>
      <c r="E74" s="290"/>
      <c r="F74" s="290"/>
      <c r="G74" s="290"/>
      <c r="H74" s="290"/>
      <c r="I74" s="290"/>
      <c r="J74" s="290"/>
      <c r="M74" s="290"/>
      <c r="N74" s="290"/>
      <c r="O74" s="290"/>
      <c r="P74" s="290"/>
    </row>
    <row r="75" spans="1:16" x14ac:dyDescent="0.3">
      <c r="A75" s="290"/>
      <c r="B75" s="290"/>
      <c r="C75" s="290"/>
      <c r="D75" s="290"/>
      <c r="E75" s="290"/>
      <c r="F75" s="290"/>
      <c r="G75" s="290"/>
      <c r="H75" s="290"/>
      <c r="I75" s="290"/>
      <c r="J75" s="290"/>
      <c r="M75" s="290"/>
      <c r="N75" s="290"/>
      <c r="O75" s="290"/>
      <c r="P75" s="290"/>
    </row>
    <row r="76" spans="1:16" x14ac:dyDescent="0.3">
      <c r="A76" s="290"/>
      <c r="B76" s="290"/>
      <c r="C76" s="290"/>
      <c r="D76" s="290"/>
      <c r="E76" s="290"/>
      <c r="F76" s="290"/>
      <c r="G76" s="290"/>
      <c r="H76" s="290"/>
      <c r="I76" s="290"/>
      <c r="J76" s="290"/>
      <c r="M76" s="290"/>
      <c r="N76" s="290"/>
      <c r="O76" s="290"/>
      <c r="P76" s="290"/>
    </row>
    <row r="77" spans="1:16" x14ac:dyDescent="0.3">
      <c r="A77" s="290"/>
      <c r="B77" s="290"/>
      <c r="C77" s="290"/>
      <c r="D77" s="290"/>
      <c r="E77" s="290"/>
      <c r="F77" s="290"/>
      <c r="G77" s="290"/>
      <c r="H77" s="290"/>
      <c r="I77" s="290"/>
      <c r="J77" s="290"/>
      <c r="M77" s="290"/>
      <c r="N77" s="290"/>
      <c r="O77" s="290"/>
      <c r="P77" s="290"/>
    </row>
    <row r="78" spans="1:16" x14ac:dyDescent="0.3">
      <c r="A78" s="290"/>
      <c r="B78" s="290"/>
      <c r="C78" s="290"/>
      <c r="D78" s="290"/>
      <c r="E78" s="290"/>
      <c r="F78" s="290"/>
      <c r="G78" s="290"/>
      <c r="H78" s="290"/>
      <c r="I78" s="290"/>
      <c r="J78" s="290"/>
      <c r="M78" s="290"/>
      <c r="N78" s="290"/>
      <c r="O78" s="290"/>
      <c r="P78" s="290"/>
    </row>
    <row r="79" spans="1:16" x14ac:dyDescent="0.3">
      <c r="A79" s="290"/>
      <c r="B79" s="290"/>
      <c r="C79" s="290"/>
      <c r="D79" s="290"/>
      <c r="E79" s="290"/>
      <c r="F79" s="290"/>
      <c r="G79" s="290"/>
      <c r="H79" s="290"/>
      <c r="I79" s="290"/>
      <c r="J79" s="290"/>
      <c r="M79" s="290"/>
      <c r="N79" s="290"/>
      <c r="O79" s="290"/>
      <c r="P79" s="290"/>
    </row>
    <row r="80" spans="1:16" x14ac:dyDescent="0.3">
      <c r="A80" s="290"/>
      <c r="B80" s="290"/>
      <c r="C80" s="290"/>
      <c r="D80" s="290"/>
      <c r="E80" s="290"/>
      <c r="F80" s="290"/>
      <c r="G80" s="290"/>
      <c r="H80" s="290"/>
      <c r="I80" s="290"/>
      <c r="J80" s="290"/>
      <c r="M80" s="290"/>
      <c r="N80" s="290"/>
      <c r="O80" s="290"/>
      <c r="P80" s="290"/>
    </row>
    <row r="81" spans="1:16" x14ac:dyDescent="0.3">
      <c r="A81" s="290"/>
      <c r="B81" s="290"/>
      <c r="C81" s="290"/>
      <c r="D81" s="290"/>
      <c r="E81" s="290"/>
      <c r="F81" s="290"/>
      <c r="G81" s="290"/>
      <c r="H81" s="290"/>
      <c r="I81" s="290"/>
      <c r="J81" s="290"/>
      <c r="M81" s="290"/>
      <c r="N81" s="290"/>
      <c r="O81" s="290"/>
      <c r="P81" s="290"/>
    </row>
    <row r="82" spans="1:16" x14ac:dyDescent="0.3">
      <c r="A82" s="290"/>
    </row>
    <row r="83" spans="1:16" x14ac:dyDescent="0.3">
      <c r="A83" s="290"/>
    </row>
    <row r="84" spans="1:16" x14ac:dyDescent="0.3">
      <c r="A84" s="290"/>
    </row>
    <row r="85" spans="1:16" x14ac:dyDescent="0.3">
      <c r="A85" s="290"/>
    </row>
    <row r="86" spans="1:16" x14ac:dyDescent="0.3">
      <c r="A86" s="290"/>
    </row>
    <row r="87" spans="1:16" x14ac:dyDescent="0.3">
      <c r="A87" s="290"/>
    </row>
    <row r="88" spans="1:16" x14ac:dyDescent="0.3">
      <c r="A88" s="290"/>
    </row>
    <row r="89" spans="1:16" x14ac:dyDescent="0.3">
      <c r="A89" s="290"/>
    </row>
    <row r="90" spans="1:16" x14ac:dyDescent="0.3">
      <c r="A90" s="290"/>
    </row>
    <row r="91" spans="1:16" x14ac:dyDescent="0.3">
      <c r="A91" s="290"/>
    </row>
    <row r="92" spans="1:16" x14ac:dyDescent="0.3">
      <c r="A92" s="290"/>
    </row>
    <row r="93" spans="1:16" x14ac:dyDescent="0.3">
      <c r="A93" s="290"/>
    </row>
    <row r="94" spans="1:16" x14ac:dyDescent="0.3">
      <c r="A94" s="290"/>
    </row>
    <row r="95" spans="1:16" x14ac:dyDescent="0.3">
      <c r="A95" s="290"/>
    </row>
    <row r="96" spans="1:16" x14ac:dyDescent="0.3">
      <c r="A96" s="290"/>
    </row>
    <row r="97" spans="1:1" x14ac:dyDescent="0.3">
      <c r="A97" s="290"/>
    </row>
    <row r="98" spans="1:1" x14ac:dyDescent="0.3">
      <c r="A98" s="290"/>
    </row>
    <row r="99" spans="1:1" x14ac:dyDescent="0.3">
      <c r="A99" s="290"/>
    </row>
    <row r="100" spans="1:1" x14ac:dyDescent="0.3">
      <c r="A100" s="290"/>
    </row>
    <row r="101" spans="1:1" x14ac:dyDescent="0.3">
      <c r="A101" s="290"/>
    </row>
    <row r="102" spans="1:1" x14ac:dyDescent="0.3">
      <c r="A102" s="290"/>
    </row>
    <row r="103" spans="1:1" x14ac:dyDescent="0.3">
      <c r="A103" s="290"/>
    </row>
    <row r="104" spans="1:1" x14ac:dyDescent="0.3">
      <c r="A104" s="290"/>
    </row>
    <row r="105" spans="1:1" x14ac:dyDescent="0.3">
      <c r="A105" s="290"/>
    </row>
    <row r="106" spans="1:1" x14ac:dyDescent="0.3">
      <c r="A106" s="290"/>
    </row>
    <row r="107" spans="1:1" x14ac:dyDescent="0.3">
      <c r="A107" s="290"/>
    </row>
    <row r="108" spans="1:1" x14ac:dyDescent="0.3">
      <c r="A108" s="290"/>
    </row>
    <row r="109" spans="1:1" x14ac:dyDescent="0.3">
      <c r="A109" s="290"/>
    </row>
    <row r="110" spans="1:1" x14ac:dyDescent="0.3">
      <c r="A110" s="290"/>
    </row>
    <row r="111" spans="1:1" x14ac:dyDescent="0.3">
      <c r="A111" s="290"/>
    </row>
    <row r="112" spans="1:1" x14ac:dyDescent="0.3">
      <c r="A112" s="290"/>
    </row>
    <row r="113" spans="1:1" x14ac:dyDescent="0.3">
      <c r="A113" s="290"/>
    </row>
    <row r="114" spans="1:1" x14ac:dyDescent="0.3">
      <c r="A114" s="290"/>
    </row>
    <row r="115" spans="1:1" x14ac:dyDescent="0.3">
      <c r="A115" s="290"/>
    </row>
    <row r="116" spans="1:1" x14ac:dyDescent="0.3">
      <c r="A116" s="290"/>
    </row>
    <row r="117" spans="1:1" x14ac:dyDescent="0.3">
      <c r="A117" s="290"/>
    </row>
    <row r="118" spans="1:1" x14ac:dyDescent="0.3">
      <c r="A118" s="290"/>
    </row>
    <row r="119" spans="1:1" x14ac:dyDescent="0.3">
      <c r="A119" s="290"/>
    </row>
    <row r="120" spans="1:1" x14ac:dyDescent="0.3">
      <c r="A120" s="290"/>
    </row>
    <row r="121" spans="1:1" x14ac:dyDescent="0.3">
      <c r="A121" s="290"/>
    </row>
    <row r="122" spans="1:1" x14ac:dyDescent="0.3">
      <c r="A122" s="290"/>
    </row>
    <row r="123" spans="1:1" x14ac:dyDescent="0.3">
      <c r="A123" s="290"/>
    </row>
    <row r="124" spans="1:1" x14ac:dyDescent="0.3">
      <c r="A124" s="290"/>
    </row>
    <row r="125" spans="1:1" x14ac:dyDescent="0.3">
      <c r="A125" s="290"/>
    </row>
    <row r="126" spans="1:1" x14ac:dyDescent="0.3">
      <c r="A126" s="290"/>
    </row>
    <row r="127" spans="1:1" x14ac:dyDescent="0.3">
      <c r="A127" s="290"/>
    </row>
    <row r="128" spans="1:1" x14ac:dyDescent="0.3">
      <c r="A128" s="290"/>
    </row>
    <row r="129" spans="1:1" x14ac:dyDescent="0.3">
      <c r="A129" s="290"/>
    </row>
    <row r="130" spans="1:1" x14ac:dyDescent="0.3">
      <c r="A130" s="290"/>
    </row>
    <row r="131" spans="1:1" x14ac:dyDescent="0.3">
      <c r="A131" s="290"/>
    </row>
    <row r="132" spans="1:1" x14ac:dyDescent="0.3">
      <c r="A132" s="290"/>
    </row>
    <row r="133" spans="1:1" x14ac:dyDescent="0.3">
      <c r="A133" s="290"/>
    </row>
    <row r="134" spans="1:1" x14ac:dyDescent="0.3">
      <c r="A134" s="290"/>
    </row>
    <row r="135" spans="1:1" x14ac:dyDescent="0.3">
      <c r="A135" s="290"/>
    </row>
    <row r="136" spans="1:1" x14ac:dyDescent="0.3">
      <c r="A136" s="290"/>
    </row>
    <row r="137" spans="1:1" x14ac:dyDescent="0.3">
      <c r="A137" s="290"/>
    </row>
    <row r="138" spans="1:1" x14ac:dyDescent="0.3">
      <c r="A138" s="290"/>
    </row>
    <row r="139" spans="1:1" x14ac:dyDescent="0.3">
      <c r="A139" s="290"/>
    </row>
    <row r="140" spans="1:1" x14ac:dyDescent="0.3">
      <c r="A140" s="290"/>
    </row>
    <row r="141" spans="1:1" x14ac:dyDescent="0.3">
      <c r="A141" s="290"/>
    </row>
    <row r="142" spans="1:1" x14ac:dyDescent="0.3">
      <c r="A142" s="290"/>
    </row>
    <row r="143" spans="1:1" x14ac:dyDescent="0.3">
      <c r="A143" s="290"/>
    </row>
    <row r="144" spans="1:1" x14ac:dyDescent="0.3">
      <c r="A144" s="290"/>
    </row>
    <row r="145" spans="1:1" x14ac:dyDescent="0.3">
      <c r="A145" s="290"/>
    </row>
    <row r="146" spans="1:1" x14ac:dyDescent="0.3">
      <c r="A146" s="290"/>
    </row>
    <row r="147" spans="1:1" x14ac:dyDescent="0.3">
      <c r="A147" s="290"/>
    </row>
    <row r="148" spans="1:1" x14ac:dyDescent="0.3">
      <c r="A148" s="290"/>
    </row>
    <row r="149" spans="1:1" x14ac:dyDescent="0.3">
      <c r="A149" s="290"/>
    </row>
    <row r="150" spans="1:1" x14ac:dyDescent="0.3">
      <c r="A150" s="290"/>
    </row>
    <row r="151" spans="1:1" x14ac:dyDescent="0.3">
      <c r="A151" s="290"/>
    </row>
    <row r="152" spans="1:1" x14ac:dyDescent="0.3">
      <c r="A152" s="290"/>
    </row>
    <row r="153" spans="1:1" x14ac:dyDescent="0.3">
      <c r="A153" s="290"/>
    </row>
    <row r="154" spans="1:1" x14ac:dyDescent="0.3">
      <c r="A154" s="290"/>
    </row>
    <row r="155" spans="1:1" x14ac:dyDescent="0.3">
      <c r="A155" s="290"/>
    </row>
    <row r="156" spans="1:1" x14ac:dyDescent="0.3">
      <c r="A156" s="290"/>
    </row>
    <row r="157" spans="1:1" x14ac:dyDescent="0.3">
      <c r="A157" s="290"/>
    </row>
    <row r="158" spans="1:1" x14ac:dyDescent="0.3">
      <c r="A158" s="290"/>
    </row>
    <row r="159" spans="1:1" x14ac:dyDescent="0.3">
      <c r="A159" s="290"/>
    </row>
    <row r="160" spans="1:1" x14ac:dyDescent="0.3">
      <c r="A160" s="290"/>
    </row>
    <row r="161" spans="1:1" x14ac:dyDescent="0.3">
      <c r="A161" s="290"/>
    </row>
    <row r="162" spans="1:1" x14ac:dyDescent="0.3">
      <c r="A162" s="290"/>
    </row>
    <row r="163" spans="1:1" x14ac:dyDescent="0.3">
      <c r="A163" s="290"/>
    </row>
    <row r="164" spans="1:1" x14ac:dyDescent="0.3">
      <c r="A164" s="290"/>
    </row>
    <row r="165" spans="1:1" x14ac:dyDescent="0.3">
      <c r="A165" s="290"/>
    </row>
    <row r="166" spans="1:1" x14ac:dyDescent="0.3">
      <c r="A166" s="290"/>
    </row>
    <row r="167" spans="1:1" x14ac:dyDescent="0.3">
      <c r="A167" s="290"/>
    </row>
    <row r="168" spans="1:1" x14ac:dyDescent="0.3">
      <c r="A168" s="290"/>
    </row>
    <row r="169" spans="1:1" x14ac:dyDescent="0.3">
      <c r="A169" s="290"/>
    </row>
    <row r="170" spans="1:1" x14ac:dyDescent="0.3">
      <c r="A170" s="290"/>
    </row>
    <row r="171" spans="1:1" x14ac:dyDescent="0.3">
      <c r="A171" s="290"/>
    </row>
    <row r="172" spans="1:1" x14ac:dyDescent="0.3">
      <c r="A172" s="290"/>
    </row>
    <row r="173" spans="1:1" x14ac:dyDescent="0.3">
      <c r="A173" s="290"/>
    </row>
    <row r="174" spans="1:1" x14ac:dyDescent="0.3">
      <c r="A174" s="290"/>
    </row>
    <row r="175" spans="1:1" x14ac:dyDescent="0.3">
      <c r="A175" s="290"/>
    </row>
    <row r="176" spans="1:1" x14ac:dyDescent="0.3">
      <c r="A176" s="290"/>
    </row>
    <row r="177" spans="1:1" x14ac:dyDescent="0.3">
      <c r="A177" s="290"/>
    </row>
    <row r="178" spans="1:1" x14ac:dyDescent="0.3">
      <c r="A178" s="290"/>
    </row>
    <row r="179" spans="1:1" x14ac:dyDescent="0.3">
      <c r="A179" s="290"/>
    </row>
    <row r="180" spans="1:1" x14ac:dyDescent="0.3">
      <c r="A180" s="290"/>
    </row>
    <row r="181" spans="1:1" x14ac:dyDescent="0.3">
      <c r="A181" s="290"/>
    </row>
    <row r="182" spans="1:1" x14ac:dyDescent="0.3">
      <c r="A182" s="290"/>
    </row>
    <row r="183" spans="1:1" x14ac:dyDescent="0.3">
      <c r="A183" s="290"/>
    </row>
    <row r="184" spans="1:1" x14ac:dyDescent="0.3">
      <c r="A184" s="290"/>
    </row>
    <row r="185" spans="1:1" x14ac:dyDescent="0.3">
      <c r="A185" s="290"/>
    </row>
    <row r="186" spans="1:1" x14ac:dyDescent="0.3">
      <c r="A186" s="290"/>
    </row>
    <row r="187" spans="1:1" x14ac:dyDescent="0.3">
      <c r="A187" s="290"/>
    </row>
    <row r="188" spans="1:1" x14ac:dyDescent="0.3">
      <c r="A188" s="290"/>
    </row>
    <row r="189" spans="1:1" x14ac:dyDescent="0.3">
      <c r="A189" s="290"/>
    </row>
    <row r="190" spans="1:1" x14ac:dyDescent="0.3">
      <c r="A190" s="290"/>
    </row>
    <row r="191" spans="1:1" x14ac:dyDescent="0.3">
      <c r="A191" s="290"/>
    </row>
    <row r="192" spans="1:1" x14ac:dyDescent="0.3">
      <c r="A192" s="290"/>
    </row>
    <row r="193" spans="1:1" x14ac:dyDescent="0.3">
      <c r="A193" s="290"/>
    </row>
  </sheetData>
  <mergeCells count="48">
    <mergeCell ref="G6:H6"/>
    <mergeCell ref="B44:E44"/>
    <mergeCell ref="F44:J44"/>
    <mergeCell ref="B19:J19"/>
    <mergeCell ref="F20:G20"/>
    <mergeCell ref="I20:J20"/>
    <mergeCell ref="C20:D20"/>
    <mergeCell ref="B42:E42"/>
    <mergeCell ref="B41:E41"/>
    <mergeCell ref="F41:J41"/>
    <mergeCell ref="F43:J43"/>
    <mergeCell ref="B22:J22"/>
    <mergeCell ref="B34:J34"/>
    <mergeCell ref="B43:D43"/>
    <mergeCell ref="F35:J35"/>
    <mergeCell ref="F37:J37"/>
    <mergeCell ref="F39:J39"/>
    <mergeCell ref="I11:J11"/>
    <mergeCell ref="I12:J12"/>
    <mergeCell ref="I13:J13"/>
    <mergeCell ref="I16:J16"/>
    <mergeCell ref="I17:J17"/>
    <mergeCell ref="F28:J28"/>
    <mergeCell ref="B39:E39"/>
    <mergeCell ref="B37:E37"/>
    <mergeCell ref="B35:E35"/>
    <mergeCell ref="B1:J1"/>
    <mergeCell ref="B2:J2"/>
    <mergeCell ref="C8:E8"/>
    <mergeCell ref="G8:H8"/>
    <mergeCell ref="B7:C7"/>
    <mergeCell ref="D7:E7"/>
    <mergeCell ref="B5:J5"/>
    <mergeCell ref="B10:J10"/>
    <mergeCell ref="B33:D33"/>
    <mergeCell ref="B3:J3"/>
    <mergeCell ref="I7:J7"/>
    <mergeCell ref="B29:J29"/>
    <mergeCell ref="F27:J27"/>
    <mergeCell ref="B30:D30"/>
    <mergeCell ref="B31:D31"/>
    <mergeCell ref="B32:D32"/>
    <mergeCell ref="H14:J14"/>
    <mergeCell ref="D14:G14"/>
    <mergeCell ref="B23:J23"/>
    <mergeCell ref="B24:C24"/>
    <mergeCell ref="B25:C25"/>
    <mergeCell ref="C26:H26"/>
  </mergeCells>
  <pageMargins left="0.23622047244094491" right="0.23622047244094491" top="0.74803149606299213" bottom="0.74803149606299213" header="0.31496062992125984" footer="0.31496062992125984"/>
  <pageSetup paperSize="5" scale="2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CASOS ayud. téc.</vt:lpstr>
      <vt:lpstr>FORMULARIO SOL. PROD APOYO </vt:lpstr>
      <vt:lpstr>'CASOS ayud. téc.'!Área_de_impresión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Victor_</dc:creator>
  <cp:lastModifiedBy>Gid</cp:lastModifiedBy>
  <cp:lastPrinted>2021-05-25T02:07:24Z</cp:lastPrinted>
  <dcterms:created xsi:type="dcterms:W3CDTF">2012-07-10T16:45:42Z</dcterms:created>
  <dcterms:modified xsi:type="dcterms:W3CDTF">2021-11-30T19:20:23Z</dcterms:modified>
</cp:coreProperties>
</file>